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<sst xmlns="http://schemas.openxmlformats.org/spreadsheetml/2006/main" count="6884" uniqueCount="6364">
  <si>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</si>
  <si>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</si>
  <si>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</si>
  <si>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</si>
  <si>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</si>
  <si>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</si>
  <si>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</si>
  <si>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</si>
  <si>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</si>
  <si>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</si>
  <si>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</si>
  <si>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</si>
  <si>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</si>
  <si>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</si>
  <si>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</si>
  <si>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</si>
  <si>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</si>
  <si>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</si>
  <si>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</si>
  <si>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</si>
  <si>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</si>
  <si>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</si>
  <si>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</si>
  <si>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</si>
  <si>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</si>
  <si>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</si>
  <si>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</si>
  <si>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</si>
  <si>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</si>
  <si>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</si>
  <si>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</si>
  <si>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</si>
  <si>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</si>
  <si>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</si>
  <si>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</si>
  <si>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</si>
  <si>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</si>
  <si>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</si>
  <si>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</si>
  <si>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</si>
  <si>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</si>
  <si>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</si>
  <si>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</si>
  <si>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</si>
  <si>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</si>
  <si>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</si>
  <si>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</si>
  <si>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</si>
  <si>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</si>
  <si>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</si>
  <si>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</si>
  <si>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</si>
  <si>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</si>
  <si>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</si>
  <si>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</si>
  <si>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</si>
  <si>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</si>
  <si>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</si>
  <si>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</si>
  <si>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</si>
  <si>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</si>
  <si>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</si>
  <si>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</si>
  <si>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</si>
  <si>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</si>
  <si>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</si>
  <si>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</si>
  <si>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</si>
  <si>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</si>
  <si>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</si>
  <si>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</si>
  <si>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</si>
  <si>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</si>
  <si>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</si>
  <si>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</si>
  <si>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</si>
  <si>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</si>
  <si>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</si>
  <si>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</si>
  <si>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</si>
  <si>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</si>
  <si>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</si>
  <si>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</si>
  <si>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</si>
  <si>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</si>
  <si>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</si>
  <si>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</si>
  <si>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</si>
  <si>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</si>
  <si>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</si>
  <si>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</si>
  <si>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</si>
  <si>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</si>
  <si>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</si>
  <si>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</si>
  <si>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</si>
  <si>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</si>
  <si>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</si>
  <si>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</si>
  <si>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</si>
  <si>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</si>
  <si>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</si>
  <si>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</si>
  <si>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</si>
  <si>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</si>
  <si>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</si>
  <si>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</si>
  <si>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</si>
  <si>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</si>
  <si>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</si>
  <si>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</si>
  <si>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</si>
  <si>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</si>
  <si>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</si>
  <si>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</si>
  <si>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</si>
  <si>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</si>
  <si>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</si>
  <si>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</si>
  <si>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</si>
  <si>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</si>
  <si>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</si>
  <si>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</si>
  <si>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</si>
  <si>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</si>
  <si>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</si>
  <si>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</si>
  <si>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</si>
  <si>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</si>
  <si>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</si>
  <si>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</si>
  <si>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</si>
  <si>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</si>
  <si>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</si>
  <si>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</si>
  <si>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</si>
  <si>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</si>
  <si>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</si>
  <si>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</si>
  <si>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</si>
  <si>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</si>
  <si>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</si>
  <si>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</si>
  <si>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</si>
  <si>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</si>
  <si>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</si>
  <si>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</si>
  <si>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</si>
  <si>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</si>
  <si>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</si>
  <si>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</si>
  <si>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</si>
  <si>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</si>
  <si>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</si>
  <si>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</si>
  <si>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</si>
  <si>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</si>
  <si>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</si>
  <si>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</si>
  <si>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</si>
  <si>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</si>
  <si>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</si>
  <si>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</si>
  <si>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</si>
  <si>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</si>
  <si>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</si>
  <si>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</si>
  <si>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</si>
  <si>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</si>
  <si>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</si>
  <si>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</si>
  <si>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</si>
  <si>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</si>
  <si>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</si>
  <si>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</si>
  <si>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</si>
  <si>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</si>
  <si>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</si>
  <si>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</si>
  <si>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</si>
  <si>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</si>
  <si>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</si>
  <si>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</si>
  <si>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</si>
  <si>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</si>
  <si>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</si>
  <si>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</si>
  <si>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</si>
  <si>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</si>
  <si>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</si>
  <si>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</si>
  <si>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</si>
  <si>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</si>
  <si>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</si>
  <si>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</si>
  <si>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</si>
  <si>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</si>
  <si>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</si>
  <si>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</si>
  <si>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</si>
  <si>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</si>
  <si>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</si>
  <si>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</si>
  <si>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</si>
  <si>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</si>
  <si>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</si>
  <si>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</si>
  <si>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</si>
  <si>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</si>
  <si>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</si>
  <si>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</si>
  <si>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</si>
  <si>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</si>
  <si>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</si>
  <si>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</si>
  <si>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</si>
  <si>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</si>
  <si>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</si>
  <si>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</si>
  <si>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</si>
  <si>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</si>
  <si>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</si>
  <si>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</si>
  <si>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</si>
  <si>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</si>
  <si>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</si>
  <si>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</si>
  <si>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</si>
  <si>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</si>
  <si>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</si>
  <si>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</si>
  <si>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</si>
  <si>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</si>
  <si>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</si>
  <si>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</si>
  <si>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</si>
  <si>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</si>
  <si>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</si>
  <si>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</si>
  <si>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</si>
  <si>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</si>
  <si>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</si>
  <si>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</si>
  <si>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</si>
  <si>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</si>
  <si>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</si>
  <si>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</si>
  <si>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</si>
  <si>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</si>
  <si>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</si>
  <si>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</si>
  <si>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</si>
  <si>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</si>
  <si>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</si>
  <si>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</si>
  <si>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</si>
  <si>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</si>
  <si>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</si>
  <si>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</si>
  <si>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</si>
  <si>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</si>
  <si>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</si>
  <si>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</si>
  <si>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</si>
  <si>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</si>
  <si>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</si>
  <si>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</si>
  <si>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</si>
  <si>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</si>
  <si>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</si>
  <si>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</si>
  <si>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</si>
  <si>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</si>
  <si>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</si>
  <si>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</si>
  <si>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</si>
  <si>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</si>
  <si>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</si>
  <si>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</si>
  <si>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</si>
  <si>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</si>
  <si>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</si>
  <si>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</si>
  <si>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</si>
  <si>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</si>
  <si>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</si>
  <si>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</si>
  <si>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</si>
  <si>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</si>
  <si>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</si>
  <si>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</si>
  <si>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</si>
  <si>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</si>
  <si>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</si>
  <si>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</si>
  <si>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</si>
  <si>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</si>
  <si>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</si>
  <si>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</si>
  <si>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</si>
  <si>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</si>
  <si>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</si>
  <si>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</si>
  <si>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</si>
  <si>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</si>
  <si>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</si>
  <si>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</si>
  <si>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</si>
  <si>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</si>
  <si>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</si>
  <si>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</si>
  <si>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</si>
  <si>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</si>
  <si>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</si>
  <si>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</si>
  <si>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</si>
  <si>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</si>
  <si>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</si>
  <si>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</si>
  <si>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</si>
  <si>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</si>
  <si>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</si>
  <si>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</si>
  <si>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</si>
  <si>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</si>
  <si>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</si>
  <si>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</si>
  <si>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</si>
  <si>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</si>
  <si>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</si>
  <si>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</si>
  <si>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</si>
  <si>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</si>
  <si>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</si>
  <si>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</si>
  <si>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</si>
  <si>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</si>
  <si>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</si>
  <si>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</si>
  <si>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</si>
  <si>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</si>
  <si>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</si>
  <si>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</si>
  <si>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</si>
  <si>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</si>
  <si>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</si>
  <si>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</si>
  <si>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</si>
  <si>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</si>
  <si>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</si>
  <si>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</si>
  <si>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</si>
  <si>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</si>
  <si>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</si>
  <si>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</si>
  <si>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</si>
  <si>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</si>
  <si>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</si>
  <si>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</si>
  <si>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</si>
  <si>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</si>
  <si>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</si>
  <si>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</si>
  <si>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</si>
  <si>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</si>
  <si>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</si>
  <si>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</si>
  <si>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</si>
  <si>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</si>
  <si>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</si>
  <si>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</si>
  <si>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</si>
  <si>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</si>
  <si>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</si>
  <si>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</si>
  <si>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</si>
  <si>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</si>
  <si>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</si>
  <si>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</si>
  <si>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</si>
  <si>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</si>
  <si>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</si>
  <si>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</si>
  <si>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</si>
  <si>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</si>
  <si>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</si>
  <si>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</si>
  <si>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</si>
  <si>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</si>
  <si>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</si>
  <si>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</si>
  <si>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</si>
  <si>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</si>
  <si>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</si>
  <si>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</si>
  <si>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</si>
  <si>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</si>
  <si>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</si>
  <si>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</si>
  <si>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</si>
  <si>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</si>
  <si>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</si>
  <si>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</si>
  <si>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</si>
  <si>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</si>
  <si>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</si>
  <si>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</si>
  <si>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</si>
  <si>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</si>
  <si>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</si>
  <si>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</si>
  <si>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</si>
  <si>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</si>
  <si>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</si>
  <si>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</si>
  <si>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</si>
  <si>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</si>
  <si>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</si>
  <si>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</si>
  <si>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</si>
  <si>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</si>
  <si>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</si>
  <si>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</si>
  <si>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</si>
  <si>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</si>
  <si>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</si>
  <si>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</si>
  <si>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</si>
  <si>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</si>
  <si>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</si>
  <si>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</si>
  <si>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</si>
  <si>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</si>
  <si>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</si>
  <si>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</si>
  <si>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</si>
  <si>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</si>
  <si>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</si>
  <si>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</si>
  <si>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</si>
  <si>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</si>
  <si>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</si>
  <si>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</si>
  <si>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</si>
  <si>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</si>
  <si>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</si>
  <si>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</si>
  <si>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</si>
  <si>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</si>
  <si>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</si>
  <si>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</si>
  <si>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</si>
  <si>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</si>
  <si>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</si>
  <si>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</si>
  <si>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</si>
  <si>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</si>
  <si>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</si>
  <si>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</si>
  <si>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</si>
  <si>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</si>
  <si>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</si>
  <si>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</si>
  <si>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</si>
  <si>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</si>
  <si>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</si>
  <si>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</si>
  <si>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</si>
  <si>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</si>
  <si>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</si>
  <si>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</si>
  <si>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</si>
  <si>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</si>
  <si>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</si>
  <si>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</si>
  <si>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</si>
  <si>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</si>
  <si>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</si>
  <si>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</si>
  <si>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</si>
  <si>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</si>
  <si>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</si>
  <si>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</si>
  <si>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</si>
  <si>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</si>
  <si>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</si>
  <si>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</si>
  <si>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</si>
  <si>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</si>
  <si>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</si>
  <si>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</si>
  <si>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</si>
  <si>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</si>
  <si>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</si>
  <si>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</si>
  <si>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</si>
  <si>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</si>
  <si>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</si>
  <si>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</si>
  <si>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</si>
  <si>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</si>
  <si>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</si>
  <si>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</si>
  <si>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</si>
  <si>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</si>
  <si>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</si>
  <si>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</si>
  <si>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</si>
  <si>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</si>
  <si>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</si>
  <si>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</si>
  <si>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</si>
  <si>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</si>
  <si>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</si>
  <si>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</si>
  <si>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</si>
  <si>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</si>
  <si>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</si>
  <si>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</si>
  <si>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</si>
  <si>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</si>
  <si>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</si>
  <si>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</si>
  <si>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</si>
  <si>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</si>
  <si>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</si>
  <si>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</si>
  <si>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</si>
  <si>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</si>
  <si>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</si>
  <si>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</si>
  <si>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</si>
  <si>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</si>
  <si>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</si>
  <si>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</si>
  <si>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</si>
  <si>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</si>
  <si>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</si>
  <si>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</si>
  <si>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</si>
  <si>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</si>
  <si>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</si>
  <si>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</si>
  <si>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</si>
  <si>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</si>
  <si>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</si>
  <si>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</si>
  <si>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</si>
  <si>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</si>
  <si>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</si>
  <si>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</si>
  <si>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</si>
  <si>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</si>
  <si>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</si>
  <si>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</si>
  <si>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</si>
  <si>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</si>
  <si>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</si>
  <si>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</si>
  <si>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</si>
  <si>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</si>
  <si>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</si>
  <si>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</si>
  <si>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</si>
  <si>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</si>
  <si>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</si>
  <si>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</si>
  <si>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</si>
  <si>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</si>
  <si>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</si>
  <si>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</si>
  <si>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</si>
  <si>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</si>
  <si>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</si>
  <si>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</si>
  <si>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</si>
  <si>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</si>
  <si>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</si>
  <si>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</si>
  <si>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</si>
  <si>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</si>
  <si>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</si>
  <si>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</si>
  <si>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</si>
  <si>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</si>
  <si>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</si>
  <si>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</si>
  <si>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</si>
  <si>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</si>
  <si>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</si>
  <si>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</si>
  <si>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</si>
  <si>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</si>
  <si>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</si>
  <si>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</si>
  <si>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</si>
  <si>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</si>
  <si>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</si>
  <si>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</si>
  <si>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</si>
  <si>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</si>
  <si>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</si>
  <si>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</si>
  <si>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</si>
  <si>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</si>
  <si>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</si>
  <si>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</si>
  <si>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</si>
  <si>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</si>
  <si>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</si>
  <si>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</si>
  <si>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</si>
  <si>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</si>
  <si>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</si>
  <si>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</si>
  <si>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</si>
  <si>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</si>
  <si>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</si>
  <si>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</si>
  <si>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</si>
  <si>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</si>
  <si>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</si>
  <si>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</si>
  <si>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</si>
  <si>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</si>
  <si>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</si>
  <si>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</si>
  <si>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</si>
  <si>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</si>
  <si>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</si>
  <si>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</si>
  <si>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</si>
  <si>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</si>
  <si>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</si>
  <si>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</si>
  <si>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</si>
  <si>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</si>
  <si>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</si>
  <si>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</si>
  <si>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</si>
  <si>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</si>
  <si>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</si>
  <si>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</si>
  <si>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</si>
  <si>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</si>
  <si>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</si>
  <si>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</si>
  <si>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</si>
  <si>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</si>
  <si>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</si>
  <si>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</si>
  <si>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</si>
  <si>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</si>
  <si>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</si>
  <si>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</si>
  <si>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</si>
  <si>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</si>
  <si>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</si>
  <si>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</si>
  <si>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</si>
  <si>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</si>
  <si>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</si>
  <si>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</si>
  <si>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</si>
  <si>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</si>
  <si>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</si>
  <si>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</si>
  <si>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</si>
  <si>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</si>
  <si>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</si>
  <si>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</si>
  <si>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</si>
  <si>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</si>
  <si>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</si>
  <si>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</si>
  <si>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</si>
  <si>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</si>
  <si>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</si>
  <si>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</si>
  <si>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</si>
  <si>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</si>
  <si>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</si>
  <si>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</si>
  <si>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</si>
  <si>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</si>
  <si>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</si>
  <si>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</si>
  <si>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</si>
  <si>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</si>
  <si>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</si>
  <si>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</si>
  <si>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</si>
  <si>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</si>
  <si>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</si>
  <si>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</si>
  <si>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</si>
  <si>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</si>
  <si>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</si>
  <si>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</si>
  <si>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</si>
  <si>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</si>
  <si>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</si>
  <si>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</si>
  <si>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</si>
  <si>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</si>
  <si>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</si>
  <si>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</si>
  <si>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</si>
  <si>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</si>
  <si>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</si>
  <si>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</si>
  <si>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</si>
  <si>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</si>
  <si>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</si>
  <si>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</si>
  <si>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</si>
  <si>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</si>
  <si>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</si>
  <si>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</si>
  <si>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</si>
  <si>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</si>
  <si>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</si>
  <si>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</si>
  <si>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</si>
  <si>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</si>
  <si>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</si>
  <si>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</si>
  <si>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</si>
  <si>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</si>
  <si>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</si>
  <si>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</si>
  <si>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</si>
  <si>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</si>
  <si>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</si>
  <si>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</si>
  <si>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</si>
  <si>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</si>
  <si>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</si>
  <si>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</si>
  <si>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</si>
  <si>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</si>
  <si>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</si>
  <si>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</si>
  <si>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</si>
  <si>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</si>
  <si>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</si>
  <si>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</si>
  <si>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</si>
  <si>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</si>
  <si>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</si>
  <si>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</si>
  <si>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</si>
  <si>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</si>
  <si>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</si>
  <si>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</si>
  <si>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</si>
  <si>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</si>
  <si>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</si>
  <si>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</si>
  <si>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</si>
  <si>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</si>
  <si>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</si>
  <si>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</si>
  <si>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</si>
  <si>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</si>
  <si>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</si>
  <si>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</si>
  <si>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</si>
  <si>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</si>
  <si>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</si>
  <si>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</si>
  <si>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</si>
  <si>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</si>
  <si>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</si>
  <si>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</si>
  <si>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</si>
  <si>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</si>
  <si>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</si>
  <si>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</si>
  <si>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</si>
  <si>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</si>
  <si>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</si>
  <si>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</si>
  <si>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</si>
  <si>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</si>
  <si>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</si>
  <si>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</si>
  <si>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</si>
  <si>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</si>
  <si>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</si>
  <si>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</si>
  <si>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</si>
  <si>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</si>
  <si>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</si>
  <si>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</si>
  <si>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</si>
  <si>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</si>
  <si>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</si>
  <si>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</si>
  <si>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</si>
  <si>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</si>
  <si>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</si>
  <si>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</si>
  <si>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</si>
  <si>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</si>
  <si>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</si>
  <si>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</si>
  <si>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</si>
  <si>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</si>
  <si>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</si>
  <si>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</si>
  <si>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</si>
  <si>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</si>
  <si>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</si>
  <si>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</si>
  <si>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</si>
  <si>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</si>
  <si>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</si>
  <si>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</si>
  <si>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</si>
  <si>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</si>
  <si>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</si>
  <si>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</si>
  <si>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</si>
  <si>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</si>
  <si>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</si>
  <si>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</si>
  <si>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</si>
  <si>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</si>
  <si>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</si>
  <si>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</si>
  <si>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</si>
  <si>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</si>
  <si>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</si>
  <si>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</si>
  <si>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</si>
  <si>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</si>
  <si>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</si>
  <si>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</si>
  <si>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</si>
  <si>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</si>
  <si>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</si>
  <si>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</si>
  <si>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</si>
  <si>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</si>
  <si>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</si>
  <si>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</si>
  <si>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</si>
  <si>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</si>
  <si>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</si>
  <si>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</si>
  <si>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</si>
  <si>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</si>
  <si>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</si>
  <si>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</si>
  <si>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</si>
  <si>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</si>
  <si>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</si>
  <si>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</si>
  <si>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</si>
  <si>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</si>
  <si>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</si>
  <si>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</si>
  <si>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</si>
  <si>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</si>
  <si>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</si>
  <si>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</si>
  <si>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</si>
  <si>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</si>
  <si>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</si>
  <si>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</si>
  <si>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</si>
  <si>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</si>
  <si>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</si>
  <si>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</si>
  <si>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</si>
  <si>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</si>
  <si>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</si>
  <si>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</si>
  <si>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</si>
  <si>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</si>
  <si>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</si>
  <si>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</si>
  <si>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</si>
  <si>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</si>
  <si>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</si>
  <si>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</si>
  <si>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</si>
  <si>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</si>
  <si>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</si>
  <si>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</si>
  <si>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</si>
  <si>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</si>
  <si>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</si>
  <si>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</si>
  <si>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</si>
  <si>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</si>
  <si>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</si>
  <si>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</si>
  <si>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</si>
  <si>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</si>
  <si>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</si>
  <si>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</si>
  <si>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</si>
  <si>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</si>
  <si>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</si>
  <si>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</si>
  <si>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</si>
  <si>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</si>
  <si>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</si>
  <si>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</si>
  <si>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</si>
  <si>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</si>
  <si>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</si>
  <si>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</si>
  <si>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</si>
  <si>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</si>
  <si>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</si>
  <si>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</si>
  <si>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</si>
  <si>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</si>
  <si>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</si>
  <si>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</si>
  <si>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</si>
  <si>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</si>
  <si>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</si>
  <si>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</si>
  <si>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</si>
  <si>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</si>
  <si>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</si>
  <si>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</si>
  <si>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</si>
  <si>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</si>
  <si>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</si>
  <si>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</si>
  <si>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</si>
  <si>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</si>
  <si>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</si>
  <si>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</si>
  <si>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</si>
  <si>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</si>
  <si>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</si>
  <si>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</si>
  <si>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</si>
  <si>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</si>
  <si>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</si>
  <si>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</si>
  <si>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</si>
  <si>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</si>
  <si>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</si>
  <si>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</si>
  <si>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</si>
  <si>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</si>
  <si>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</si>
  <si>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</si>
  <si>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</si>
  <si>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</si>
  <si>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</si>
  <si>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</si>
  <si>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</si>
  <si>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</si>
  <si>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</si>
  <si>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</si>
  <si>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</si>
  <si>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</si>
  <si>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</si>
  <si>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</si>
  <si>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</si>
  <si>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</si>
  <si>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</si>
  <si>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</si>
  <si>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</si>
  <si>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</si>
  <si>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</si>
  <si>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</si>
  <si>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</si>
  <si>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</si>
  <si>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</si>
  <si>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</si>
  <si>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</si>
  <si>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</si>
  <si>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</si>
  <si>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</si>
  <si>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</si>
  <si>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</si>
  <si>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</si>
  <si>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</si>
  <si>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</si>
  <si>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</si>
  <si>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</si>
  <si>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</si>
  <si>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</si>
  <si>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</si>
  <si>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</si>
  <si>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</si>
  <si>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</si>
  <si>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</si>
  <si>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</si>
  <si>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</si>
  <si>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</si>
  <si>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</si>
  <si>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</si>
  <si>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</si>
  <si>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</si>
  <si>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</si>
  <si>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</si>
  <si>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</si>
  <si>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</si>
  <si>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</si>
  <si>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</si>
  <si>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</si>
  <si>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</si>
  <si>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</si>
  <si>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</si>
  <si>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</si>
  <si>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</si>
  <si>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</si>
  <si>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</si>
  <si>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</si>
  <si>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</si>
  <si>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</si>
  <si>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</si>
  <si>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</si>
  <si>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</si>
  <si>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</si>
  <si>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</si>
  <si>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</si>
  <si>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</si>
  <si>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</si>
  <si>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</si>
  <si>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</si>
  <si>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</si>
  <si>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</si>
  <si>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</si>
  <si>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</si>
  <si>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</si>
  <si>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</si>
  <si>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</si>
  <si>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</si>
  <si>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</si>
  <si>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</si>
  <si>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</si>
  <si>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</si>
  <si>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</si>
  <si>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</si>
  <si>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</si>
  <si>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</si>
  <si>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</si>
  <si>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</si>
  <si>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</si>
  <si>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</si>
  <si>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</si>
  <si>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</si>
  <si>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</si>
  <si>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</si>
  <si>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</si>
  <si>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</si>
  <si>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</si>
  <si>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</si>
  <si>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</si>
  <si>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</si>
  <si>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</si>
  <si>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</si>
  <si>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</si>
  <si>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</si>
  <si>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</si>
  <si>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</si>
  <si>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</si>
  <si>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</si>
  <si>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</si>
  <si>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</si>
  <si>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</si>
  <si>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</si>
  <si>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</si>
  <si>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</si>
  <si>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</si>
  <si>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</si>
  <si>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</si>
  <si>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</si>
  <si>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</si>
  <si>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</si>
  <si>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</si>
  <si>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</si>
  <si>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</si>
  <si>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</si>
  <si>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</si>
  <si>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</si>
  <si>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</si>
  <si>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</si>
  <si>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</si>
  <si>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</si>
  <si>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</si>
  <si>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</si>
  <si>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</si>
  <si>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</si>
  <si>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</si>
  <si>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</si>
  <si>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</si>
  <si>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</si>
  <si>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</si>
  <si>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</si>
  <si>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</si>
  <si>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</si>
  <si>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</si>
  <si>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</si>
  <si>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</si>
  <si>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</si>
  <si>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</si>
  <si>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</si>
  <si>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</si>
  <si>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</si>
  <si>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</si>
  <si>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</si>
  <si>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</si>
  <si>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</si>
  <si>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</si>
  <si>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</si>
  <si>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</si>
  <si>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</si>
  <si>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</si>
  <si>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</si>
  <si>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</si>
  <si>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</si>
  <si>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</si>
  <si>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</si>
  <si>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</si>
  <si>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</si>
  <si>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</si>
  <si>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</si>
  <si>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</si>
  <si>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</si>
  <si>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</si>
  <si>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</si>
  <si>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</si>
  <si>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</si>
  <si>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</si>
  <si>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</si>
  <si>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</si>
  <si>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</si>
  <si>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</si>
  <si>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</si>
  <si>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</si>
  <si>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</si>
  <si>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</si>
  <si>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</si>
  <si>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</si>
  <si>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</si>
  <si>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</si>
  <si>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</si>
  <si>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</si>
  <si>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</si>
  <si>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</si>
  <si>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</si>
  <si>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</si>
  <si>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</si>
  <si>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</si>
  <si>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</si>
  <si>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</si>
  <si>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</si>
  <si>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</si>
  <si>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</si>
  <si>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</si>
  <si>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</si>
  <si>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</si>
  <si>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</si>
  <si>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</si>
  <si>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</si>
  <si>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</si>
  <si>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</si>
  <si>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</si>
  <si>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</si>
  <si>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</si>
  <si>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</si>
  <si>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</si>
  <si>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</si>
  <si>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</si>
  <si>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</si>
  <si>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</si>
  <si>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</si>
  <si>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</si>
  <si>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</si>
  <si>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</si>
  <si>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</si>
  <si>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</si>
  <si>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</si>
  <si>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</si>
  <si>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</si>
  <si>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</si>
  <si>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</si>
  <si>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</si>
  <si>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</si>
  <si>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</si>
  <si>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</si>
  <si>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</si>
  <si>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</si>
  <si>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</si>
  <si>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</si>
  <si>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</si>
  <si>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</si>
  <si>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</si>
  <si>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</si>
  <si>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</si>
  <si>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</si>
  <si>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</si>
  <si>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</si>
  <si>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</si>
  <si>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</si>
  <si>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</si>
  <si>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</si>
  <si>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</si>
  <si>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</si>
  <si>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</si>
  <si>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</si>
  <si>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</si>
  <si>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</si>
  <si>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</si>
  <si>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</si>
  <si>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</si>
  <si>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</si>
  <si>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</si>
  <si>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</si>
  <si>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</si>
  <si>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</si>
  <si>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</si>
  <si>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</si>
  <si>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</si>
  <si>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</si>
  <si>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</si>
  <si>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</si>
  <si>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</si>
  <si>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</si>
  <si>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</si>
  <si>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</si>
  <si>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</si>
  <si>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</si>
  <si>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</si>
  <si>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</si>
  <si>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</si>
  <si>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</si>
  <si>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</si>
  <si>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</si>
  <si>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</si>
  <si>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</si>
  <si>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</si>
  <si>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</si>
  <si>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</si>
  <si>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</si>
  <si>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</si>
  <si>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</si>
  <si>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</si>
  <si>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</si>
  <si>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</si>
  <si>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</si>
  <si>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</si>
  <si>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</si>
  <si>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</si>
  <si>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</si>
  <si>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</si>
  <si>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</si>
  <si>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</si>
  <si>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</si>
  <si>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</si>
  <si>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</si>
  <si>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</si>
  <si>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</si>
  <si>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</si>
  <si>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</si>
  <si>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</si>
  <si>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</si>
  <si>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</si>
  <si>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</si>
  <si>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</si>
  <si>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</si>
  <si>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</si>
  <si>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</si>
  <si>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</si>
  <si>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</si>
  <si>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</si>
  <si>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</si>
  <si>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</si>
  <si>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</si>
  <si>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</si>
  <si>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</si>
  <si>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</si>
  <si>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</si>
  <si>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</si>
  <si>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</si>
  <si>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</si>
  <si>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</si>
  <si>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</si>
  <si>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</si>
  <si>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</si>
  <si>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</si>
  <si>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</si>
  <si>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</si>
  <si>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</si>
  <si>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</si>
  <si>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</si>
  <si>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</si>
  <si>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</si>
  <si>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</si>
  <si>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</si>
  <si>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</si>
  <si>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</si>
  <si>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</si>
  <si>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</si>
  <si>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</si>
  <si>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</si>
  <si>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</si>
  <si>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</si>
  <si>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</si>
  <si>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</si>
  <si>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</si>
  <si>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</si>
  <si>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</si>
  <si>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</si>
  <si>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</si>
  <si>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</si>
  <si>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</si>
  <si>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</si>
  <si>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</si>
  <si>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</si>
  <si>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</si>
  <si>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</si>
  <si>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</si>
  <si>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</si>
  <si>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</si>
  <si>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</si>
  <si>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</si>
  <si>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</si>
  <si>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</si>
  <si>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</si>
  <si>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</si>
  <si>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</si>
  <si>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</si>
  <si>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</si>
  <si>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</si>
  <si>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</si>
  <si>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</si>
  <si>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</si>
  <si>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</si>
  <si>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</si>
  <si>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</si>
  <si>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</si>
  <si>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</si>
  <si>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</si>
  <si>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</si>
  <si>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</si>
  <si>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</si>
  <si>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</si>
  <si>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</si>
  <si>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</si>
  <si>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</si>
  <si>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</si>
  <si>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</si>
  <si>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</si>
  <si>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</si>
  <si>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</si>
  <si>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</si>
  <si>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</si>
  <si>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</si>
  <si>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</si>
  <si>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</si>
  <si>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</si>
  <si>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</si>
  <si>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</si>
  <si>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</si>
  <si>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</si>
  <si>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</si>
  <si>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</si>
  <si>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</si>
  <si>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</si>
  <si>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</si>
  <si>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</si>
  <si>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</si>
  <si>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</si>
  <si>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</si>
  <si>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</si>
  <si>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</si>
  <si>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</si>
  <si>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</si>
  <si>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</si>
  <si>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</si>
  <si>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</si>
  <si>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</si>
  <si>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</si>
  <si>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</si>
  <si>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</si>
  <si>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</si>
  <si>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</si>
  <si>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</si>
  <si>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</si>
  <si>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</si>
  <si>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</si>
  <si>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</si>
  <si>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</si>
  <si>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</si>
  <si>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</si>
  <si>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</si>
  <si>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</si>
  <si>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</si>
  <si>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</si>
  <si>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</si>
  <si>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</si>
  <si>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</si>
  <si>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</si>
  <si>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</si>
  <si>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</si>
  <si>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</si>
  <si>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</si>
  <si>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</si>
  <si>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</si>
  <si>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</si>
  <si>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</si>
  <si>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</si>
  <si>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</si>
  <si>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</si>
  <si>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</si>
  <si>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</si>
  <si>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</si>
  <si>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</si>
  <si>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</si>
  <si>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</si>
  <si>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</si>
  <si>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</si>
  <si>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</si>
  <si>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</si>
  <si>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</si>
  <si>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</si>
  <si>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</si>
  <si>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</si>
  <si>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</si>
  <si>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</si>
  <si>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</si>
  <si>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</si>
  <si>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</si>
  <si>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</si>
  <si>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</si>
  <si>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</si>
  <si>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</si>
  <si>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</si>
  <si>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</si>
  <si>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</si>
  <si>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</si>
  <si>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</si>
  <si>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</si>
  <si>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</si>
  <si>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</si>
  <si>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</si>
  <si>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</si>
  <si>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</si>
  <si>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</si>
  <si>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</si>
  <si>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</si>
  <si>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</si>
  <si>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</si>
  <si>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</si>
  <si>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</si>
  <si>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</si>
  <si>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</si>
  <si>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</si>
  <si>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</si>
  <si>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</si>
  <si>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</si>
  <si>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</si>
  <si>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</si>
  <si>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</si>
  <si>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</si>
  <si>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</si>
  <si>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</si>
  <si>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</si>
  <si>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</si>
  <si>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</si>
  <si>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</si>
  <si>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</si>
  <si>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</si>
  <si>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</si>
  <si>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</si>
  <si>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</si>
  <si>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</si>
  <si>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</si>
  <si>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</si>
  <si>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</si>
  <si>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</si>
  <si>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</si>
  <si>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</si>
  <si>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</si>
  <si>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</si>
  <si>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</si>
  <si>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</si>
  <si>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</si>
  <si>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</si>
  <si>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</si>
  <si>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</si>
  <si>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</si>
  <si>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</si>
  <si>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</si>
  <si>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</si>
  <si>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</si>
  <si>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</si>
  <si>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</si>
  <si>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</si>
  <si>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</si>
  <si>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</si>
  <si>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</si>
  <si>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</si>
  <si>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</si>
  <si>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</si>
  <si>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</si>
  <si>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</si>
  <si>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</si>
  <si>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</si>
  <si>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</si>
  <si>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</si>
  <si>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</si>
  <si>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</si>
  <si>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</si>
  <si>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</si>
  <si>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</si>
  <si>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</si>
  <si>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</si>
  <si>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</si>
  <si>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</si>
  <si>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</si>
  <si>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</si>
  <si>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</si>
  <si>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</si>
  <si>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</si>
  <si>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</si>
  <si>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</si>
  <si>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</si>
  <si>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</si>
  <si>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</si>
  <si>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</si>
  <si>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</si>
  <si>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</si>
  <si>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</si>
  <si>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</si>
  <si>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</si>
  <si>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</si>
  <si>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</si>
  <si>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</si>
  <si>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</si>
  <si>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</si>
  <si>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</si>
  <si>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</si>
  <si>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</si>
  <si>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</si>
  <si>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</si>
  <si>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</si>
  <si>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</si>
  <si>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</si>
  <si>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</si>
  <si>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</si>
  <si>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</si>
  <si>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</si>
  <si>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</si>
  <si>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</si>
  <si>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</si>
  <si>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</si>
  <si>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</si>
  <si>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</si>
  <si>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</si>
  <si>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</si>
  <si>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</si>
  <si>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</si>
  <si>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</si>
  <si>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</si>
  <si>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</si>
  <si>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</si>
  <si>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</si>
  <si>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</si>
  <si>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</si>
  <si>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</si>
  <si>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</si>
  <si>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</si>
  <si>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</si>
  <si>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</si>
  <si>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</si>
  <si>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</si>
  <si>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</si>
  <si>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</si>
  <si>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</si>
  <si>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</si>
  <si>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</si>
  <si>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</si>
  <si>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</si>
  <si>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</si>
  <si>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</si>
  <si>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</si>
  <si>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</si>
  <si>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</si>
  <si>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</si>
  <si>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</si>
  <si>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</si>
  <si>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</si>
  <si>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</si>
  <si>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</si>
  <si>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</si>
  <si>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</si>
  <si>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</si>
  <si>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</si>
  <si>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</si>
  <si>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</si>
  <si>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</si>
  <si>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</si>
  <si>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</si>
  <si>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</si>
  <si>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</si>
  <si>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</si>
  <si>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</si>
  <si>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</si>
  <si>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</si>
  <si>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</si>
  <si>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</si>
  <si>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</si>
  <si>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</si>
  <si>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</si>
  <si>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</si>
  <si>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</si>
  <si>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</si>
  <si>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</si>
  <si>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</si>
  <si>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</si>
  <si>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</si>
  <si>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</si>
  <si>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</si>
  <si>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</si>
  <si>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</si>
  <si>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</si>
  <si>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</si>
  <si>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</si>
  <si>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</si>
  <si>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</si>
  <si>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</si>
  <si>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</si>
  <si>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</si>
  <si>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</si>
  <si>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</si>
  <si>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</si>
  <si>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</si>
  <si>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</si>
  <si>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</si>
  <si>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</si>
  <si>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</si>
  <si>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</si>
  <si>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</si>
  <si>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</si>
  <si>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</si>
  <si>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</si>
  <si>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</si>
  <si>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</si>
  <si>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</si>
  <si>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</si>
  <si>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</si>
  <si>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</si>
  <si>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</si>
  <si>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</si>
  <si>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</si>
  <si>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</si>
  <si>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</si>
  <si>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</si>
  <si>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</si>
  <si>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</si>
  <si>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</si>
  <si>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</si>
  <si>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</si>
  <si>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</si>
  <si>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</si>
  <si>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</si>
  <si>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</si>
  <si>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</si>
  <si>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</si>
  <si>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</si>
  <si>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</si>
  <si>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</si>
  <si>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</si>
  <si>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</si>
  <si>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</si>
  <si>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</si>
  <si>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</si>
  <si>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</si>
  <si>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</si>
  <si>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</si>
  <si>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</si>
  <si>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</si>
  <si>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</si>
  <si>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</si>
  <si>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</si>
  <si>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</si>
  <si>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</si>
  <si>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</si>
  <si>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</si>
  <si>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</si>
  <si>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</si>
  <si>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</si>
  <si>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</si>
  <si>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</si>
  <si>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</si>
  <si>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</si>
  <si>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</si>
  <si>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</si>
  <si>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</si>
  <si>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</si>
  <si>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</si>
  <si>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</si>
  <si>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</si>
  <si>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</si>
  <si>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</si>
  <si>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</si>
  <si>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</si>
  <si>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</si>
  <si>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</si>
  <si>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</si>
  <si>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</si>
  <si>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</si>
  <si>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</si>
  <si>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</si>
  <si>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</si>
  <si>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</si>
  <si>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</si>
  <si>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</si>
  <si>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</si>
  <si>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</si>
  <si>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</si>
  <si>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</si>
  <si>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</si>
  <si>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</si>
  <si>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</si>
  <si>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</si>
  <si>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</si>
  <si>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</si>
  <si>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</si>
  <si>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</si>
  <si>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</si>
  <si>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</si>
  <si>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</si>
  <si>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</si>
  <si>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</si>
  <si>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</si>
  <si>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</si>
  <si>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</si>
  <si>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</si>
  <si>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</si>
  <si>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</si>
  <si>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</si>
  <si>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</si>
  <si>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</si>
  <si>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</si>
  <si>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</si>
  <si>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</si>
  <si>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</si>
  <si>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</si>
  <si>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</si>
  <si>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</si>
  <si>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</si>
  <si>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</si>
  <si>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</si>
  <si>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</si>
  <si>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</si>
  <si>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</si>
  <si>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</si>
  <si>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</si>
  <si>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</si>
  <si>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</si>
  <si>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</si>
  <si>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</si>
  <si>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</si>
  <si>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</si>
  <si>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</si>
  <si>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</si>
  <si>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</si>
  <si>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</si>
  <si>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</si>
  <si>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</si>
  <si>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</si>
  <si>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</si>
  <si>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</si>
  <si>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</si>
  <si>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</si>
  <si>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</si>
  <si>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</si>
  <si>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</si>
  <si>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</si>
  <si>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</si>
  <si>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</si>
  <si>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</si>
  <si>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</si>
  <si>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</si>
  <si>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</si>
  <si>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</si>
  <si>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</si>
  <si>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</si>
  <si>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</si>
  <si>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</si>
  <si>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</si>
  <si>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</si>
  <si>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</si>
  <si>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</si>
  <si>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</si>
  <si>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</si>
  <si>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</si>
  <si>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</si>
  <si>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</si>
  <si>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</si>
  <si>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</si>
  <si>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</si>
  <si>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</si>
  <si>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</si>
  <si>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</si>
  <si>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</si>
  <si>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</si>
  <si>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</si>
  <si>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</si>
  <si>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</si>
  <si>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</si>
  <si>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</si>
  <si>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</si>
  <si>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</si>
  <si>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</si>
  <si>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</si>
  <si>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</si>
  <si>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</si>
  <si>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</si>
  <si>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</si>
  <si>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</si>
  <si>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</si>
  <si>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</si>
  <si>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</si>
  <si>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</si>
  <si>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</si>
  <si>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</si>
  <si>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</si>
  <si>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</si>
  <si>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</si>
  <si>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</si>
  <si>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</si>
  <si>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</si>
  <si>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</si>
  <si>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</si>
  <si>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</si>
  <si>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</si>
  <si>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</si>
  <si>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</si>
  <si>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</si>
  <si>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</si>
  <si>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</si>
  <si>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</si>
  <si>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</si>
  <si>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</si>
  <si>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</si>
  <si>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</si>
  <si>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</si>
  <si>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</si>
  <si>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</si>
  <si>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</si>
  <si>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</si>
  <si>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</si>
  <si>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</si>
  <si>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</si>
  <si>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</si>
  <si>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</si>
  <si>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</si>
  <si>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</si>
  <si>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</si>
  <si>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</si>
  <si>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</si>
  <si>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</si>
  <si>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</si>
  <si>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</si>
  <si>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</si>
  <si>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</si>
  <si>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</si>
  <si>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</si>
  <si>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</si>
  <si>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</si>
  <si>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</si>
  <si>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</si>
  <si>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</si>
  <si>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</si>
  <si>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</si>
  <si>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</si>
  <si>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</si>
  <si>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</si>
  <si>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</si>
  <si>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</si>
  <si>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</si>
  <si>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</si>
  <si>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</si>
  <si>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</si>
  <si>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</si>
  <si>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</si>
  <si>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</si>
  <si>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</si>
  <si>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</si>
  <si>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</si>
  <si>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</si>
  <si>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</si>
  <si>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</si>
  <si>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</si>
  <si>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</si>
  <si>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</si>
  <si>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</si>
  <si>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</si>
  <si>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</si>
  <si>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</si>
  <si>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</si>
  <si>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</si>
  <si>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</si>
  <si>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</si>
  <si>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</si>
  <si>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</si>
  <si>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</si>
  <si>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</si>
  <si>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</si>
  <si>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</si>
  <si>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</si>
  <si>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</si>
  <si>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</si>
  <si>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</si>
  <si>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</si>
  <si>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</si>
  <si>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</si>
  <si>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</si>
  <si>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</si>
  <si>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</si>
  <si>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</si>
  <si>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</si>
  <si>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</si>
  <si>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</si>
  <si>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</si>
  <si>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</si>
  <si>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</si>
  <si>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</si>
  <si>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</si>
  <si>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</si>
  <si>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</si>
  <si>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</si>
  <si>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</si>
  <si>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</si>
  <si>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</si>
  <si>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</si>
  <si>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</si>
  <si>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</si>
  <si>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</si>
  <si>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</si>
  <si>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</si>
  <si>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</si>
  <si>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</si>
  <si>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</si>
  <si>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</si>
  <si>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</si>
  <si>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</si>
  <si>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</si>
  <si>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</si>
  <si>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</si>
  <si>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</si>
  <si>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</si>
  <si>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</si>
  <si>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</si>
  <si>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</si>
  <si>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</si>
  <si>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</si>
  <si>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</si>
  <si>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</si>
  <si>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</si>
  <si>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</si>
  <si>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</si>
  <si>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</si>
  <si>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</si>
  <si>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</si>
  <si>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</si>
  <si>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</si>
  <si>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</si>
  <si>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</si>
  <si>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</si>
  <si>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</si>
  <si>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</si>
  <si>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</si>
  <si>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</si>
  <si>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</si>
  <si>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</si>
  <si>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</si>
  <si>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</si>
  <si>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</si>
  <si>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</si>
  <si>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</si>
  <si>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</si>
  <si>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</si>
  <si>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</si>
  <si>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</si>
  <si>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</si>
  <si>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</si>
  <si>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</si>
  <si>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</si>
  <si>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</si>
  <si>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</si>
  <si>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</si>
  <si>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</si>
  <si>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</si>
  <si>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</si>
  <si>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</si>
  <si>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</si>
  <si>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</si>
  <si>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</si>
  <si>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</si>
  <si>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</si>
  <si>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</si>
  <si>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</si>
  <si>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</si>
  <si>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</si>
  <si>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</si>
  <si>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</si>
  <si>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</si>
  <si>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</si>
  <si>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</si>
  <si>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</si>
  <si>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</si>
  <si>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</si>
  <si>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</si>
  <si>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</si>
  <si>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</si>
  <si>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</si>
  <si>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</si>
  <si>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</si>
  <si>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</si>
  <si>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</si>
  <si>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</si>
  <si>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</si>
  <si>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</si>
  <si>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</si>
  <si>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</si>
  <si>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</si>
  <si>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</si>
  <si>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</si>
  <si>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</si>
  <si>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</si>
  <si>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</si>
  <si>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</si>
  <si>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</si>
  <si>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</si>
  <si>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</si>
  <si>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</si>
  <si>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</si>
  <si>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</si>
  <si>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</si>
  <si>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</si>
  <si>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</si>
  <si>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</si>
  <si>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</si>
  <si>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</si>
  <si>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</si>
  <si>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</si>
  <si>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</si>
  <si>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</si>
  <si>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</si>
  <si>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</si>
  <si>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</si>
  <si>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</si>
  <si>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</si>
  <si>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</si>
  <si>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</si>
  <si>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</si>
  <si>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</si>
  <si>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</si>
  <si>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</si>
  <si>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</si>
  <si>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</si>
  <si>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</si>
  <si>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</si>
  <si>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</si>
  <si>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</si>
  <si>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</si>
  <si>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</si>
  <si>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</si>
  <si>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</si>
  <si>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</si>
  <si>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</si>
  <si>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</si>
  <si>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</si>
  <si>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</si>
  <si>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</si>
  <si>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</si>
  <si>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</si>
  <si>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</si>
  <si>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</si>
  <si>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</si>
  <si>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</si>
  <si>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</si>
  <si>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</si>
  <si>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</si>
  <si>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</si>
  <si>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</si>
  <si>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</si>
  <si>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</si>
  <si>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</si>
  <si>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</si>
  <si>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</si>
  <si>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</si>
  <si>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</si>
  <si>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</si>
  <si>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</si>
  <si>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</si>
  <si>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</si>
  <si>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</si>
  <si>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</si>
  <si>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</si>
  <si>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</si>
  <si>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</si>
  <si>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</si>
  <si>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</si>
  <si>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</si>
  <si>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</si>
  <si>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</si>
  <si>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</si>
  <si>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</si>
  <si>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</si>
  <si>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</si>
  <si>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</si>
  <si>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</si>
  <si>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</si>
  <si>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</si>
  <si>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</si>
  <si>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</si>
  <si>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</si>
  <si>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</si>
  <si>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</si>
  <si>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</si>
  <si>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</si>
  <si>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</si>
  <si>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</si>
  <si>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</si>
  <si>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</si>
  <si>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</si>
  <si>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</si>
  <si>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</si>
  <si>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</si>
  <si>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</si>
  <si>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</si>
  <si>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</si>
  <si>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</si>
  <si>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</si>
  <si>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</si>
  <si>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</si>
  <si>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</si>
  <si>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</si>
  <si>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</si>
  <si>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</si>
  <si>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</si>
  <si>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</si>
  <si>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</si>
  <si>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</si>
  <si>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</si>
  <si>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</si>
  <si>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</si>
  <si>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</si>
  <si>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</si>
  <si>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</si>
  <si>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</si>
  <si>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</si>
  <si>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</si>
  <si>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</si>
  <si>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</si>
  <si>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</si>
  <si>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</si>
  <si>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</si>
  <si>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</si>
  <si>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</si>
  <si>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</si>
  <si>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</si>
  <si>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</si>
  <si>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</si>
  <si>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</si>
  <si>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</si>
  <si>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</si>
  <si>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</si>
  <si>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</si>
  <si>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</si>
  <si>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</si>
  <si>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</si>
  <si>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</si>
  <si>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</si>
  <si>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</si>
  <si>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</si>
  <si>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</si>
  <si>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</si>
  <si>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</si>
  <si>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</si>
  <si>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</si>
  <si>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</si>
  <si>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</si>
  <si>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</si>
  <si>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</si>
  <si>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</si>
  <si>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</si>
  <si>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</si>
  <si>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</si>
  <si>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</si>
  <si>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</si>
  <si>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</si>
  <si>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</si>
  <si>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</si>
  <si>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</si>
  <si>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</si>
  <si>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</si>
  <si>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</si>
  <si>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</si>
  <si>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</si>
  <si>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</si>
  <si>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</si>
  <si>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</si>
  <si>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</si>
  <si>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</si>
  <si>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</si>
  <si>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</si>
  <si>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</si>
  <si>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</si>
  <si>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</si>
  <si>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</si>
  <si>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</si>
  <si>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</si>
  <si>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</si>
  <si>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</si>
  <si>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</si>
  <si>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</si>
  <si>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</si>
  <si>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</si>
  <si>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</si>
  <si>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</si>
  <si>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</si>
  <si>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</si>
  <si>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</si>
  <si>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</si>
  <si>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</si>
  <si>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</si>
  <si>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</si>
  <si>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</si>
  <si>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</si>
  <si>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</si>
  <si>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</si>
  <si>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</si>
  <si>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</si>
  <si>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</si>
  <si>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</si>
  <si>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</si>
  <si>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</si>
  <si>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</si>
  <si>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</si>
  <si>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</si>
  <si>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</si>
  <si>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</si>
  <si>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</si>
  <si>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</si>
  <si>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</si>
  <si>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</si>
  <si>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</si>
  <si>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</si>
  <si>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</si>
  <si>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</si>
  <si>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</si>
  <si>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</si>
  <si>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</si>
  <si>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</si>
  <si>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</si>
  <si>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</si>
  <si>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</si>
  <si>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</si>
  <si>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</si>
  <si>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</si>
  <si>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</si>
  <si>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</si>
  <si>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</si>
  <si>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</si>
  <si>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</si>
  <si>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</si>
  <si>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</si>
  <si>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</si>
  <si>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</si>
  <si>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</si>
  <si>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</si>
  <si>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</si>
  <si>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</si>
  <si>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</si>
  <si>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</si>
  <si>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</si>
  <si>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</si>
  <si>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</si>
  <si>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</si>
  <si>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</si>
  <si>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</si>
  <si>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</si>
  <si>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</si>
  <si>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</si>
  <si>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</si>
  <si>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</si>
  <si>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</si>
  <si>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</si>
  <si>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</si>
  <si>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</si>
  <si>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</si>
  <si>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</si>
  <si>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</si>
  <si>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</si>
  <si>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</si>
  <si>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</si>
  <si>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</si>
  <si>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</si>
  <si>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</si>
  <si>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</si>
  <si>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</si>
  <si>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</si>
  <si>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</si>
  <si>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</si>
  <si>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</si>
  <si>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</si>
  <si>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</si>
  <si>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</si>
  <si>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</si>
  <si>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</si>
  <si>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</si>
  <si>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</si>
  <si>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</si>
  <si>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</si>
  <si>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</si>
  <si>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</si>
  <si>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</si>
  <si>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</si>
  <si>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</si>
  <si>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</si>
  <si>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</si>
  <si>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</si>
  <si>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</si>
  <si>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</si>
  <si>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</si>
  <si>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</si>
  <si>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</si>
  <si>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</si>
  <si>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</si>
  <si>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</si>
  <si>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</si>
  <si>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</si>
  <si>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</si>
  <si>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</si>
  <si>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</si>
  <si>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</si>
  <si>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</si>
  <si>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</si>
  <si>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</si>
  <si>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</si>
  <si>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</si>
  <si>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</si>
  <si>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</si>
  <si>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</si>
  <si>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</si>
  <si>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</si>
  <si>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</si>
  <si>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</si>
  <si>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</si>
  <si>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</si>
  <si>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</si>
  <si>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</si>
  <si>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</si>
  <si>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</si>
  <si>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</si>
  <si>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</si>
  <si>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</si>
  <si>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</si>
  <si>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</si>
  <si>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</si>
  <si>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</si>
  <si>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</si>
  <si>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</si>
  <si>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</si>
  <si>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</si>
  <si>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</si>
  <si>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</si>
  <si>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</si>
  <si>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</si>
  <si>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</si>
  <si>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</si>
  <si>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</si>
  <si>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</si>
  <si>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</si>
  <si>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</si>
  <si>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</si>
  <si>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</si>
  <si>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</si>
  <si>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</si>
  <si>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</si>
  <si>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</si>
  <si>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</si>
  <si>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</si>
  <si>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</si>
  <si>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</si>
  <si>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</si>
  <si>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</si>
  <si>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</si>
  <si>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</si>
  <si>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</si>
  <si>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</si>
  <si>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</si>
  <si>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</si>
  <si>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</si>
  <si>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</si>
  <si>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</si>
  <si>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</si>
  <si>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</si>
  <si>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</si>
  <si>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</si>
  <si>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</si>
  <si>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</si>
  <si>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</si>
  <si>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</si>
  <si>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</si>
  <si>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</si>
  <si>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</si>
  <si>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</si>
  <si>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</si>
  <si>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</si>
  <si>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</si>
  <si>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</si>
  <si>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</si>
  <si>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</si>
  <si>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</si>
  <si>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</si>
  <si>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</si>
  <si>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</si>
  <si>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</si>
  <si>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</si>
  <si>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</si>
  <si>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</si>
  <si>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</si>
  <si>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</si>
  <si>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</si>
  <si>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</si>
  <si>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</si>
  <si>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</si>
  <si>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</si>
  <si>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</si>
  <si>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</si>
  <si>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</si>
  <si>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</si>
  <si>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</si>
  <si>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</si>
  <si>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</si>
  <si>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</si>
  <si>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</si>
  <si>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</si>
  <si>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</si>
  <si>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</si>
  <si>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</si>
  <si>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</si>
  <si>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</si>
  <si>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</si>
  <si>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</si>
  <si>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</si>
  <si>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</si>
  <si>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</si>
  <si>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</si>
  <si>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</si>
  <si>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</si>
  <si>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</si>
  <si>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</si>
  <si>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</si>
  <si>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</si>
  <si>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</si>
  <si>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</si>
  <si>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</si>
  <si>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</si>
  <si>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</si>
  <si>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</si>
  <si>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</si>
  <si>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</si>
  <si>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</si>
  <si>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</si>
  <si>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</si>
  <si>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</si>
  <si>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</si>
  <si>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</si>
  <si>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</si>
  <si>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</si>
  <si>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</si>
  <si>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</si>
  <si>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</si>
  <si>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</si>
  <si>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</si>
  <si>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</si>
  <si>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</si>
  <si>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</si>
  <si>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</si>
  <si>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</si>
  <si>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</si>
  <si>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</si>
  <si>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</si>
  <si>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</si>
  <si>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</si>
  <si>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</si>
  <si>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</si>
  <si>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</si>
  <si>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</si>
  <si>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</si>
  <si>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</si>
  <si>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</si>
  <si>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</si>
  <si>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</si>
  <si>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</si>
  <si>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</si>
  <si>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</si>
  <si>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</si>
  <si>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</si>
  <si>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</si>
  <si>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</si>
  <si>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</si>
  <si>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</si>
  <si>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</si>
  <si>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</si>
  <si>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</si>
  <si>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</si>
  <si>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</si>
  <si>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</si>
  <si>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</si>
  <si>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</si>
  <si>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</si>
  <si>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</si>
  <si>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</si>
  <si>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</si>
  <si>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</si>
  <si>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</si>
  <si>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</si>
  <si>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</si>
  <si>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</si>
  <si>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</si>
  <si>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</si>
  <si>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</si>
  <si>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</si>
  <si>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</si>
  <si>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</si>
  <si>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</si>
  <si>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</si>
  <si>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</si>
  <si>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</si>
  <si>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</si>
  <si>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</si>
  <si>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</si>
  <si>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</si>
  <si>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</si>
  <si>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</si>
  <si>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</si>
  <si>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</si>
  <si>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</si>
  <si>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</si>
  <si>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</si>
  <si>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</si>
  <si>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</si>
  <si>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</si>
  <si>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</si>
  <si>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</si>
  <si>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</si>
  <si>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</si>
  <si>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</si>
  <si>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</si>
  <si>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</si>
  <si>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</si>
  <si>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</si>
  <si>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</si>
  <si>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</si>
  <si>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</si>
  <si>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</si>
  <si>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</si>
  <si>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</si>
  <si>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</si>
  <si>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</si>
  <si>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</si>
  <si>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</si>
  <si>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</si>
  <si>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</si>
  <si>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</si>
  <si>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</si>
  <si>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</si>
  <si>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</si>
  <si>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</si>
  <si>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</si>
  <si>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</si>
  <si>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</si>
  <si>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</si>
  <si>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</si>
  <si>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</si>
  <si>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</si>
  <si>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</si>
  <si>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</si>
  <si>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</si>
  <si>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</si>
  <si>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</si>
  <si>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</si>
  <si>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</si>
  <si>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</si>
  <si>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</si>
  <si>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</si>
  <si>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</si>
  <si>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</si>
  <si>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</si>
  <si>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</si>
  <si>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</si>
  <si>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</si>
  <si>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</si>
  <si>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</si>
  <si>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</si>
  <si>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</si>
  <si>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</si>
  <si>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</si>
  <si>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</si>
  <si>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</si>
  <si>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</si>
  <si>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</si>
  <si>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</si>
  <si>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</si>
  <si>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</si>
  <si>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</si>
  <si>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</si>
  <si>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</si>
  <si>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</si>
  <si>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</si>
  <si>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</si>
  <si>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</si>
  <si>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</si>
  <si>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</si>
  <si>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</si>
  <si>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</si>
  <si>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</si>
  <si>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</si>
  <si>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</si>
  <si>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</si>
  <si>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</si>
  <si>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</si>
  <si>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</si>
  <si>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</si>
  <si>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</si>
  <si>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</si>
  <si>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</si>
  <si>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</si>
  <si>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</si>
  <si>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</si>
  <si>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</si>
  <si>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</si>
  <si>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</si>
  <si>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</si>
  <si>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</si>
  <si>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</si>
  <si>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</si>
  <si>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</si>
  <si>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</si>
  <si>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</si>
  <si>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</si>
  <si>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</si>
  <si>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</si>
  <si>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</si>
  <si>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</si>
  <si>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</si>
  <si>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</si>
  <si>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</si>
  <si>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</si>
  <si>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</si>
  <si>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</si>
  <si>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</si>
  <si>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</si>
  <si>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</si>
  <si>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</si>
  <si>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</si>
  <si>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</si>
  <si>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</si>
  <si>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</si>
  <si>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</si>
  <si>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</si>
  <si>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</si>
  <si>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</si>
  <si>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</si>
  <si>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</si>
  <si>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</si>
  <si>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</si>
  <si>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</si>
  <si>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</si>
  <si>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</si>
  <si>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</si>
  <si>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</si>
  <si>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</si>
  <si>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</si>
  <si>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</si>
  <si>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</si>
  <si>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</si>
  <si>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</si>
  <si>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</si>
  <si>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</si>
  <si>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</si>
  <si>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</si>
  <si>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</si>
  <si>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</si>
  <si>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</si>
  <si>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</si>
  <si>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</si>
  <si>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</si>
  <si>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</si>
  <si>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</si>
  <si>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</si>
  <si>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</si>
  <si>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</si>
  <si>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</si>
  <si>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</si>
  <si>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</si>
  <si>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</si>
  <si>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</si>
  <si>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</si>
  <si>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</si>
  <si>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</si>
  <si>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</si>
  <si>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</si>
  <si>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</si>
  <si>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</si>
  <si>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</si>
  <si>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</si>
  <si>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</si>
  <si>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</si>
  <si>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</si>
  <si>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</si>
  <si>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</si>
  <si>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</si>
  <si>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</si>
  <si>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</si>
  <si>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</si>
  <si>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</si>
  <si>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</si>
  <si>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</si>
  <si>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</si>
  <si>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</si>
  <si>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</si>
  <si>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</si>
  <si>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</si>
  <si>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</si>
  <si>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</si>
  <si>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</si>
  <si>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</si>
  <si>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</si>
  <si>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</si>
  <si>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</si>
  <si>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</si>
  <si>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</si>
  <si>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</si>
  <si>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</si>
  <si>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</si>
  <si>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</si>
  <si>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</si>
  <si>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</si>
  <si>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</si>
  <si>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</si>
  <si>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</si>
  <si>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</si>
  <si>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</si>
  <si>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</si>
  <si>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</si>
  <si>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</si>
  <si>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</si>
  <si>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</si>
  <si>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</si>
  <si>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</si>
  <si>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</si>
  <si>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</si>
  <si>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</si>
  <si>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</si>
  <si>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</si>
  <si>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</si>
  <si>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</si>
  <si>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</si>
  <si>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</si>
  <si>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</si>
  <si>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</si>
  <si>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</si>
  <si>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</si>
  <si>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</si>
  <si>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</si>
  <si>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</si>
  <si>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</si>
  <si>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</si>
  <si>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</si>
  <si>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</si>
  <si>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</si>
  <si>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</si>
  <si>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</si>
  <si>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</si>
  <si>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</si>
  <si>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</si>
  <si>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</si>
  <si>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</si>
  <si>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</si>
  <si>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</si>
  <si>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</si>
  <si>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</si>
  <si>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</si>
  <si>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</si>
  <si>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</si>
  <si>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</si>
  <si>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</si>
  <si>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</si>
  <si>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</si>
  <si>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</si>
  <si>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</si>
  <si>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</si>
  <si>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</si>
  <si>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</si>
  <si>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</si>
  <si>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</si>
  <si>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</si>
  <si>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</si>
  <si>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</si>
  <si>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</si>
  <si>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</si>
  <si>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</si>
  <si>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</si>
  <si>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</si>
  <si>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</si>
  <si>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</si>
  <si>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</si>
  <si>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</si>
  <si>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</si>
  <si>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</si>
  <si>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</si>
  <si>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</si>
  <si>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</si>
  <si>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</si>
  <si>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</si>
  <si>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</si>
  <si>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</si>
  <si>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</si>
  <si>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</si>
  <si>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</si>
  <si>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</si>
  <si>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</si>
  <si>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</si>
  <si>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</si>
  <si>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</si>
  <si>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</si>
  <si>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</si>
  <si>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</si>
  <si>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</si>
  <si>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</si>
  <si>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</si>
  <si>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</si>
  <si>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</si>
  <si>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</si>
  <si>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</si>
  <si>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</si>
  <si>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</si>
  <si>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</si>
  <si>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</si>
  <si>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</si>
  <si>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</si>
  <si>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</si>
  <si>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</si>
  <si>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</si>
  <si>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</si>
  <si>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</si>
  <si>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</si>
  <si>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</si>
  <si>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</si>
  <si>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</si>
  <si>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</si>
  <si>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</si>
  <si>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</si>
  <si>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</si>
  <si>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</si>
  <si>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</si>
  <si>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</si>
  <si>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</si>
  <si>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</si>
  <si>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</si>
  <si>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</si>
  <si>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</si>
  <si>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</si>
  <si>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</si>
  <si>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</si>
  <si>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</si>
  <si>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</si>
  <si>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</si>
  <si>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</si>
  <si>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</si>
  <si>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</si>
  <si>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</si>
  <si>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</si>
  <si>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</si>
  <si>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</si>
  <si>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</si>
  <si>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</si>
  <si>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</si>
  <si>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</si>
  <si>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</si>
  <si>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</si>
  <si>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</si>
  <si>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</si>
  <si>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</si>
  <si>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</si>
  <si>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</si>
  <si>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</si>
  <si>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</si>
  <si>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</si>
  <si>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</si>
  <si>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</si>
  <si>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</si>
  <si>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</si>
  <si>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</si>
  <si>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</si>
  <si>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</si>
  <si>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</si>
  <si>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</si>
  <si>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</si>
  <si>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</si>
  <si>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</si>
  <si>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</si>
  <si>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</si>
  <si>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</si>
  <si>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</si>
  <si>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</si>
  <si>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</si>
  <si>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</si>
  <si>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</si>
  <si>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</si>
  <si>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</si>
  <si>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</si>
  <si>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</si>
  <si>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</si>
  <si>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</si>
  <si>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</si>
  <si>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</si>
  <si>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</si>
  <si>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</si>
  <si>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</si>
  <si>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</si>
  <si>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</si>
  <si>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</si>
  <si>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</si>
  <si>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</si>
  <si>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</si>
  <si>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</si>
  <si>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</si>
  <si>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</si>
  <si>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</si>
  <si>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</si>
  <si>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</si>
  <si>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</si>
  <si>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</si>
  <si>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</si>
  <si>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</si>
  <si>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</si>
  <si>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</si>
  <si>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</si>
  <si>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</si>
  <si>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</si>
  <si>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</si>
  <si>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</si>
  <si>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</si>
  <si>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</si>
  <si>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</si>
  <si>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</si>
  <si>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</si>
  <si>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</si>
  <si>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</si>
  <si>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</si>
  <si>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</si>
  <si>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</si>
  <si>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</si>
  <si>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</si>
  <si>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</si>
  <si>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</si>
  <si>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</si>
  <si>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</si>
  <si>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</si>
  <si>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</si>
  <si>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</si>
  <si>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</si>
  <si>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</si>
  <si>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</si>
  <si>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</si>
  <si>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</si>
  <si>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</si>
  <si>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</si>
  <si>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</si>
  <si>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</si>
  <si>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</si>
  <si>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</si>
  <si>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</si>
  <si>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</si>
  <si>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</si>
  <si>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</si>
  <si>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</si>
  <si>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</si>
  <si>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</si>
  <si>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</si>
  <si>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</si>
  <si>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</si>
  <si>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</si>
  <si>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</si>
  <si>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</si>
  <si>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</si>
  <si>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</si>
  <si>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</si>
  <si>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</si>
  <si>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</si>
  <si>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</si>
  <si>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</si>
  <si>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</si>
  <si>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</si>
  <si>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</si>
  <si>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</si>
  <si>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</si>
  <si>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</si>
  <si>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</si>
  <si>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</si>
  <si>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</si>
  <si>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</si>
  <si>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</si>
  <si>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</si>
  <si>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</si>
  <si>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</si>
  <si>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</si>
  <si>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</si>
  <si>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</si>
  <si>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</si>
  <si>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</si>
  <si>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</si>
  <si>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</si>
  <si>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</si>
  <si>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</si>
  <si>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</si>
  <si>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</si>
  <si>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</si>
  <si>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</si>
  <si>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</si>
  <si>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</si>
  <si>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</si>
  <si>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</si>
  <si>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</si>
  <si>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</si>
  <si>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</si>
  <si>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</si>
  <si>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</si>
  <si>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</si>
  <si>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</si>
  <si>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</si>
  <si>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</si>
  <si>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</si>
  <si>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</si>
  <si>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</si>
  <si>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</si>
  <si>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</si>
  <si>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</si>
  <si>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</si>
  <si>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</si>
  <si>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</si>
  <si>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</si>
  <si>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</si>
  <si>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</si>
  <si>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</si>
  <si>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</si>
  <si>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</si>
  <si>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</si>
  <si>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</si>
  <si>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</si>
  <si>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</si>
  <si>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</si>
  <si>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</si>
  <si>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</si>
  <si>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</si>
  <si>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</si>
  <si>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</si>
  <si>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</si>
  <si>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</si>
  <si>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</si>
  <si>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</si>
  <si>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</si>
  <si>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</si>
  <si>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</si>
  <si>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</si>
  <si>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</si>
  <si>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</si>
  <si>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</si>
  <si>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</si>
  <si>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</si>
  <si>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</si>
  <si>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</si>
  <si>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</si>
  <si>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</si>
  <si>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</si>
  <si>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</si>
  <si>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</si>
  <si>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</si>
  <si>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</si>
  <si>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</si>
  <si>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</si>
  <si>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</si>
  <si>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</si>
  <si>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</si>
  <si>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</si>
  <si>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</si>
  <si>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</si>
  <si>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</si>
  <si>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</si>
  <si>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</si>
  <si>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</si>
  <si>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</si>
  <si>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</si>
  <si>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</si>
  <si>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</si>
  <si>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</si>
  <si>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</si>
  <si>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</si>
  <si>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</si>
  <si>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</si>
  <si>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</si>
  <si>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</si>
  <si>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</si>
  <si>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</si>
  <si>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</si>
  <si>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</si>
  <si>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</si>
  <si>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</si>
  <si>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</si>
  <si>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</si>
  <si>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</si>
  <si>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</si>
  <si>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</si>
  <si>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</si>
  <si>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</si>
  <si>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</si>
  <si>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</si>
  <si>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</si>
  <si>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</si>
  <si>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</si>
  <si>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</si>
  <si>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</si>
  <si>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</si>
  <si>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</si>
  <si>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</si>
  <si>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</si>
  <si>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</si>
  <si>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</si>
  <si>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</si>
  <si>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</si>
  <si>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</si>
  <si>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</si>
  <si>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</si>
  <si>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</si>
  <si>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</si>
  <si>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</si>
  <si>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</si>
  <si>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</si>
  <si>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</si>
  <si>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</si>
  <si>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</si>
  <si>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</si>
  <si>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</si>
  <si>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</si>
  <si>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</si>
  <si>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</si>
  <si>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</si>
  <si>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</si>
  <si>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</si>
  <si>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</si>
  <si>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</si>
  <si>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</si>
  <si>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</si>
  <si>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</si>
  <si>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</si>
  <si>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</si>
  <si>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</si>
  <si>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</si>
  <si>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</si>
  <si>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</si>
  <si>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</si>
  <si>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</si>
  <si>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</si>
  <si>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</si>
  <si>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</si>
  <si>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</si>
  <si>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</si>
  <si>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</si>
  <si>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</si>
  <si>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</si>
  <si>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</si>
  <si>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</si>
  <si>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</si>
  <si>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</si>
  <si>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</si>
  <si>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</si>
  <si>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</si>
  <si>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</si>
  <si>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</si>
  <si>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</si>
  <si>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</si>
  <si>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</si>
  <si>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</si>
  <si>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</si>
  <si>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</si>
  <si>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</si>
  <si>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</si>
  <si>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</si>
  <si>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</si>
  <si>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</si>
  <si>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</si>
  <si>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</si>
  <si>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</si>
  <si>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</si>
  <si>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</si>
  <si>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</si>
  <si>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</si>
  <si>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</si>
  <si>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</si>
  <si>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</si>
  <si>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</si>
  <si>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</si>
  <si>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</si>
  <si>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</si>
  <si>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</si>
  <si>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</si>
  <si>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</si>
  <si>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</si>
  <si>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</si>
  <si>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</si>
  <si>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</si>
  <si>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</si>
  <si>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</si>
  <si>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</si>
  <si>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</si>
  <si>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</si>
  <si>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</si>
  <si>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</si>
  <si>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</si>
  <si>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</si>
  <si>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</si>
  <si>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</si>
  <si>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</si>
  <si>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</si>
  <si>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</si>
  <si>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</si>
  <si>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</si>
  <si>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</si>
  <si>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</si>
  <si>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</si>
  <si>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</si>
  <si>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</si>
  <si>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</si>
  <si>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</si>
  <si>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</si>
  <si>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</si>
  <si>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</si>
  <si>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</si>
  <si>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</si>
  <si>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</si>
  <si>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</si>
  <si>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</si>
  <si>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</si>
  <si>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</si>
  <si>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</si>
  <si>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</si>
  <si>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</si>
  <si>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</si>
  <si>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</si>
  <si>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</si>
  <si>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</si>
  <si>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</si>
  <si>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</si>
  <si>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</si>
  <si>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</si>
  <si>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</si>
  <si>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</si>
  <si>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</si>
  <si>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</si>
  <si>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</si>
  <si>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</si>
  <si>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</si>
  <si>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</si>
  <si>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</si>
  <si>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</si>
  <si>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</si>
  <si>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</si>
  <si>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</si>
  <si>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</si>
  <si>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</si>
  <si>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</si>
  <si>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</si>
  <si>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</si>
  <si>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</si>
  <si>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</si>
  <si>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</si>
  <si>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</si>
  <si>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</si>
  <si>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</si>
  <si>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</si>
  <si>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</si>
  <si>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</si>
  <si>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</si>
  <si>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</si>
  <si>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</si>
  <si>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</si>
  <si>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</si>
  <si>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</si>
  <si>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</si>
  <si>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</si>
  <si>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</si>
  <si>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</si>
  <si>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</si>
  <si>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</si>
  <si>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</si>
  <si>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</si>
  <si>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</si>
  <si>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</si>
  <si>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</si>
  <si>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</si>
  <si>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</si>
  <si>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</si>
  <si>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</si>
  <si>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</si>
  <si>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</si>
  <si>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</si>
  <si>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</si>
  <si>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</si>
  <si>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</si>
  <si>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</si>
  <si>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</si>
  <si>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</si>
  <si>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</si>
  <si>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</si>
  <si>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</si>
  <si>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</si>
  <si>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</si>
  <si>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</si>
  <si>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</si>
  <si>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</si>
  <si>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</si>
  <si>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</si>
  <si>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</si>
  <si>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</si>
  <si>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</si>
  <si>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</si>
  <si>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</si>
  <si>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</si>
  <si>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</si>
  <si>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</si>
  <si>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</si>
  <si>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</si>
  <si>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</si>
  <si>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</si>
  <si>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</si>
  <si>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</si>
  <si>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</si>
  <si>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</si>
  <si>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</si>
  <si>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</si>
  <si>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</si>
  <si>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</si>
  <si>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</si>
  <si>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</si>
  <si>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</si>
  <si>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</si>
  <si>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</si>
  <si>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</si>
  <si>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</si>
  <si>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</si>
  <si>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</si>
  <si>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</si>
  <si>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</si>
  <si>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</si>
  <si>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</si>
  <si>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</si>
  <si>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</si>
  <si>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</si>
  <si>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</si>
  <si>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</si>
  <si>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</si>
  <si>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</si>
  <si>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</si>
  <si>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</si>
  <si>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</si>
  <si>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</si>
  <si>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</si>
  <si>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</si>
  <si>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</si>
  <si>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</si>
  <si>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</si>
  <si>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</si>
  <si>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</si>
  <si>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</si>
  <si>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</si>
  <si>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</si>
  <si>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</si>
  <si>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</si>
  <si>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</si>
  <si>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</si>
  <si>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</si>
  <si>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</si>
  <si>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</si>
  <si>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</si>
  <si>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</si>
  <si>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</si>
  <si>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</si>
  <si>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</si>
  <si>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</si>
  <si>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</si>
  <si>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</si>
  <si>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</si>
  <si>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</si>
  <si>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</si>
  <si>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</si>
  <si>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</si>
  <si>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</si>
  <si>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</si>
  <si>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</si>
  <si>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</si>
  <si>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</si>
  <si>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</si>
  <si>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</si>
  <si>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</si>
  <si>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</si>
  <si>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</si>
  <si>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</si>
  <si>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</si>
  <si>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</si>
  <si>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</si>
  <si>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</si>
  <si>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</si>
  <si>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</si>
  <si>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</si>
  <si>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</si>
  <si>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</si>
  <si>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</si>
  <si>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</si>
  <si>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</si>
  <si>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</si>
  <si>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</si>
  <si>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</si>
  <si>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</si>
  <si>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</si>
  <si>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</si>
  <si>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</si>
  <si>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</si>
  <si>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</si>
  <si>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</si>
  <si>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</si>
  <si>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</si>
  <si>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</si>
  <si>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</si>
  <si>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</si>
  <si>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</si>
  <si>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</si>
  <si>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</si>
  <si>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</si>
  <si>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</si>
  <si>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</si>
  <si>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</si>
  <si>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</si>
  <si>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</si>
  <si>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</si>
  <si>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</si>
  <si>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</si>
  <si>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</si>
  <si>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</si>
  <si>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</si>
  <si>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</si>
  <si>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</si>
  <si>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</si>
  <si>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</si>
  <si>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</si>
  <si>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</si>
  <si>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</si>
  <si>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</si>
  <si>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</si>
  <si>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</si>
  <si>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</si>
  <si>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</si>
  <si>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</si>
  <si>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</si>
  <si>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</si>
  <si>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</si>
  <si>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</si>
  <si>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</si>
  <si>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</si>
  <si>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</si>
  <si>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</si>
  <si>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</si>
  <si>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</si>
  <si>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</si>
  <si>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</si>
  <si>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</si>
  <si>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</si>
  <si>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</si>
  <si>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</si>
  <si>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</si>
  <si>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</si>
  <si>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</si>
  <si>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</si>
  <si>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</si>
  <si>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</si>
  <si>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</si>
  <si>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</si>
  <si>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</si>
  <si>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</si>
  <si>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</si>
  <si>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</si>
  <si>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</si>
  <si>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</si>
  <si>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</si>
  <si>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</si>
  <si>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</si>
  <si>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</si>
  <si>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</si>
  <si>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</si>
  <si>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</si>
  <si>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</si>
  <si>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</si>
  <si>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</si>
  <si>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</si>
  <si>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</si>
  <si>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</si>
  <si>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</si>
  <si>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</si>
  <si>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</si>
  <si>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</si>
  <si>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</si>
  <si>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</si>
  <si>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</si>
  <si>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</si>
  <si>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</si>
  <si>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</si>
  <si>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</si>
  <si>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</si>
  <si>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</si>
  <si>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</si>
  <si>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</si>
  <si>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</si>
  <si>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</si>
  <si>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</si>
  <si>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</si>
  <si>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</si>
  <si>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</si>
  <si>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</si>
  <si>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</si>
  <si>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</si>
  <si>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</si>
  <si>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</si>
  <si>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</si>
  <si>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</si>
  <si>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</si>
  <si>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</si>
  <si>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</si>
  <si>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</si>
  <si>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</si>
  <si>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</si>
  <si>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</si>
  <si>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</si>
  <si>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</si>
  <si>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</si>
  <si>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</si>
  <si>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</si>
  <si>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</si>
  <si>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</si>
  <si>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</si>
  <si>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</si>
  <si>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</si>
  <si>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</si>
  <si>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</si>
  <si>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</si>
  <si>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</si>
  <si>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</si>
  <si>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</si>
  <si>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</si>
  <si>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</si>
  <si>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</si>
  <si>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</si>
  <si>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</si>
  <si>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</si>
  <si>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</si>
  <si>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</si>
  <si>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</si>
  <si>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</si>
  <si>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</si>
  <si>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</si>
  <si>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</si>
  <si>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</si>
  <si>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</si>
  <si>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</si>
  <si>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</si>
  <si>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</si>
  <si>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</si>
  <si>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</si>
  <si>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</si>
  <si>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</si>
  <si>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</si>
  <si>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</si>
  <si>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</si>
  <si>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</si>
  <si>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</si>
  <si>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</si>
  <si>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</si>
  <si>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</si>
  <si>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</si>
  <si>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</si>
  <si>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</si>
  <si>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</si>
  <si>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</si>
  <si>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</si>
  <si>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</si>
  <si>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</si>
  <si>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</si>
  <si>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</si>
  <si>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</si>
  <si>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</si>
  <si>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</si>
  <si>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</si>
  <si>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</si>
  <si>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</si>
  <si>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</si>
  <si>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</si>
  <si>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</si>
  <si>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</si>
  <si>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</si>
  <si>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</si>
  <si>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</si>
  <si>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</si>
  <si>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</si>
  <si>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</si>
  <si>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</si>
  <si>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</si>
  <si>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</si>
  <si>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</si>
  <si>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</si>
  <si>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</si>
  <si>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</si>
  <si>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</si>
  <si>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</si>
  <si>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</si>
  <si>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</si>
  <si>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</si>
  <si>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</si>
  <si>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</si>
  <si>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</si>
  <si>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</si>
  <si>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</si>
  <si>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</si>
  <si>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</si>
  <si>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</si>
  <si>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</si>
  <si>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</si>
  <si>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</si>
  <si>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</si>
  <si>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</si>
  <si>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</si>
  <si>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</si>
  <si>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</si>
  <si>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</si>
  <si>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</si>
  <si>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</si>
  <si>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</si>
  <si>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</si>
  <si>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</si>
  <si>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</si>
  <si>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</si>
  <si>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</si>
  <si>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</si>
  <si>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</si>
  <si>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</si>
  <si>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</si>
  <si>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</si>
  <si>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</si>
  <si>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</si>
  <si>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</si>
  <si>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</si>
  <si>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</si>
  <si>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</si>
  <si>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</si>
  <si>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</si>
  <si>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</si>
  <si>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</si>
  <si>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</si>
  <si>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</si>
  <si>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</si>
  <si>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</si>
  <si>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</si>
  <si>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</si>
  <si>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</si>
  <si>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</si>
  <si>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</si>
  <si>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</si>
  <si>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</si>
  <si>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</si>
  <si>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</si>
  <si>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</si>
  <si>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</si>
  <si>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</si>
  <si>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</si>
  <si>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</si>
  <si>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</si>
  <si>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</si>
  <si>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</si>
  <si>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</si>
  <si>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</si>
  <si>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</si>
  <si>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</si>
  <si>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</si>
  <si>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</si>
  <si>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</si>
  <si>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</si>
  <si>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</si>
  <si>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</si>
  <si>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</si>
  <si>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</si>
  <si>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</si>
  <si>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</si>
  <si>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</si>
  <si>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</si>
  <si>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</si>
  <si>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</si>
  <si>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</si>
  <si>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</si>
  <si>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</si>
  <si>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</si>
  <si>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</si>
  <si>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</si>
  <si>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</si>
  <si>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</si>
  <si>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</si>
  <si>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</si>
  <si>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</si>
  <si>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</si>
  <si>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</si>
  <si>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</si>
  <si>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</si>
  <si>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</si>
  <si>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</si>
  <si>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</si>
  <si>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</si>
  <si>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</si>
  <si>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</si>
  <si>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</si>
  <si>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</si>
  <si>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</si>
  <si>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</si>
  <si>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</si>
  <si>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</si>
  <si>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</si>
  <si>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</si>
  <si>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</si>
  <si>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</si>
  <si>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</si>
  <si>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</si>
  <si>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</si>
  <si>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</si>
  <si>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</si>
  <si>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</si>
  <si>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</si>
  <si>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</si>
  <si>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</si>
  <si>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</si>
  <si>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</si>
  <si>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</si>
  <si>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</si>
  <si>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</si>
  <si>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</si>
  <si>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</si>
  <si>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</si>
  <si>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</si>
  <si>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</si>
  <si>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</si>
  <si>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</si>
  <si>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</si>
  <si>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</si>
  <si>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</si>
  <si>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</si>
  <si>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</si>
  <si>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</si>
  <si>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</si>
  <si>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</si>
  <si>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</si>
  <si>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</si>
  <si>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</si>
  <si>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</si>
  <si>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</si>
  <si>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</si>
  <si>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</si>
  <si>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</si>
  <si>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</si>
  <si>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</si>
  <si>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</si>
  <si>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</si>
  <si>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</si>
  <si>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</si>
  <si>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</si>
  <si>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</si>
  <si>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</si>
  <si>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</si>
  <si>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</si>
  <si>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</si>
  <si>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</si>
  <si>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</si>
  <si>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</si>
  <si>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</si>
  <si>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</si>
  <si>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</si>
  <si>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</si>
  <si>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</si>
  <si>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</si>
  <si>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</si>
  <si>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</si>
  <si>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</si>
  <si>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</si>
  <si>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</si>
  <si>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</si>
  <si>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</si>
  <si>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</si>
  <si>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</si>
  <si>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</si>
  <si>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</si>
  <si>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</si>
  <si>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</si>
  <si>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</si>
  <si>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</si>
  <si>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</si>
  <si>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</si>
  <si>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</si>
  <si>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</si>
  <si>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</si>
  <si>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</si>
  <si>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</si>
  <si>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</si>
  <si>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</si>
  <si>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</si>
  <si>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</si>
  <si>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</si>
  <si>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</si>
  <si>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</si>
  <si>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</si>
  <si>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</si>
  <si>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</si>
  <si>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</si>
  <si>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</si>
  <si>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</si>
  <si>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</si>
  <si>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</si>
  <si>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</si>
  <si>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</si>
  <si>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</si>
  <si>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</si>
  <si>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</si>
  <si>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</si>
  <si>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</si>
  <si>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</si>
  <si>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</si>
  <si>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</si>
  <si>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</si>
  <si>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</si>
  <si>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</si>
  <si>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</si>
  <si>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</si>
  <si>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</si>
  <si>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</si>
  <si>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</si>
  <si>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</si>
  <si>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</si>
  <si>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</si>
  <si>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</si>
  <si>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</si>
  <si>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</si>
  <si>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</si>
  <si>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</si>
  <si>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</si>
  <si>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</si>
  <si>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</si>
  <si>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</si>
  <si>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</si>
  <si>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</si>
  <si>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</si>
  <si>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</si>
  <si>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</si>
  <si>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</si>
  <si>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</si>
  <si>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</si>
  <si>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</si>
  <si>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</si>
  <si>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</si>
  <si>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</si>
  <si>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</si>
  <si>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</si>
  <si>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</si>
  <si>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</si>
  <si>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</si>
  <si>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</si>
  <si>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</si>
  <si>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</si>
  <si>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</si>
  <si>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</si>
  <si>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</si>
  <si>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</si>
  <si>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</si>
  <si>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</si>
  <si>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</si>
  <si>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</si>
  <si>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</si>
  <si>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</si>
  <si>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</si>
  <si>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</si>
  <si>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</si>
  <si>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</si>
  <si>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</si>
  <si>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</si>
  <si>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</si>
  <si>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</si>
  <si>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</si>
  <si>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</si>
  <si>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</si>
  <si>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</si>
  <si>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</si>
  <si>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</si>
  <si>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</si>
  <si>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</si>
  <si>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</si>
  <si>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</si>
  <si>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</si>
  <si>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</si>
  <si>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</si>
  <si>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</si>
  <si>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</si>
  <si>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</si>
  <si>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</si>
  <si>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</si>
  <si>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</si>
  <si>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</si>
  <si>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</si>
  <si>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</si>
  <si>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</si>
  <si>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</si>
  <si>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</si>
  <si>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</si>
  <si>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</si>
  <si>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</si>
  <si>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</si>
  <si>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</si>
  <si>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</si>
  <si>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</si>
  <si>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</si>
  <si>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</si>
  <si>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</si>
  <si>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</si>
  <si>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</si>
  <si>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</si>
  <si>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</si>
  <si>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</si>
  <si>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</si>
  <si>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</si>
  <si>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</si>
  <si>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</si>
  <si>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</si>
  <si>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</si>
  <si>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</si>
  <si>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</si>
  <si>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</si>
  <si>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</si>
  <si>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</si>
  <si>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</si>
  <si>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</si>
  <si>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</si>
  <si>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</si>
  <si>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</si>
  <si>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</si>
  <si>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</si>
  <si>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</si>
  <si>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</si>
  <si>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</si>
  <si>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</si>
  <si>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</si>
  <si>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</si>
  <si>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</si>
  <si>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</si>
  <si>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</si>
  <si>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</si>
  <si>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</si>
  <si>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</si>
  <si>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</si>
  <si>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</si>
  <si>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</si>
  <si>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</si>
  <si>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</si>
  <si>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</si>
  <si>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</si>
  <si>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</si>
  <si>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</si>
  <si>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</si>
  <si>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</si>
  <si>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</si>
  <si>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</si>
  <si>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</si>
  <si>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</si>
  <si>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</si>
  <si>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</si>
  <si>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</si>
  <si>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</si>
  <si>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</si>
  <si>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</si>
  <si>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</si>
  <si>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</si>
  <si>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</si>
  <si>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</si>
  <si>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</si>
  <si>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</si>
  <si>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</si>
  <si>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</si>
  <si>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</si>
  <si>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</si>
  <si>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</si>
  <si>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</si>
  <si>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</si>
  <si>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</si>
  <si>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</si>
  <si>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</si>
  <si>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</si>
  <si>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</si>
  <si>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</si>
  <si>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</si>
  <si>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</si>
  <si>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</si>
  <si>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</si>
  <si>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</si>
  <si>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</si>
  <si>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</si>
  <si>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</si>
  <si>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</si>
  <si>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</si>
  <si>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</si>
  <si>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</si>
  <si>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</si>
  <si>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</si>
  <si>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</si>
  <si>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</si>
  <si>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</si>
  <si>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</si>
  <si>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</si>
  <si>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</si>
  <si>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</si>
  <si>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</si>
  <si>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</si>
  <si>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</si>
  <si>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</si>
  <si>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</si>
  <si>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</si>
  <si>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</si>
  <si>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</si>
  <si>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</si>
  <si>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</si>
  <si>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</si>
  <si>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</si>
  <si>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</si>
  <si>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</si>
  <si>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</si>
  <si>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</si>
  <si>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</si>
  <si>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</si>
  <si>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</si>
  <si>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</si>
  <si>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</si>
  <si>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</si>
  <si>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</si>
  <si>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</si>
  <si>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</si>
  <si>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</si>
  <si>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</si>
  <si>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</si>
  <si>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</si>
  <si>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</si>
  <si>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</si>
  <si>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</si>
  <si>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</si>
  <si>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</si>
  <si>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</si>
  <si>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</si>
  <si>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</si>
  <si>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</si>
  <si>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</si>
  <si>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</si>
  <si>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</si>
  <si>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</si>
  <si>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</si>
  <si>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</si>
  <si>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</si>
  <si>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</si>
  <si>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</si>
  <si>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</si>
  <si>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</si>
  <si>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</si>
  <si>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</si>
  <si>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</si>
  <si>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</si>
  <si>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</si>
  <si>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</si>
  <si>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</si>
  <si>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</si>
  <si>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</si>
  <si>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</si>
  <si>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</si>
  <si>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</si>
  <si>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</si>
  <si>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</si>
  <si>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</si>
  <si>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</si>
  <si>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</si>
  <si>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</si>
  <si>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</si>
  <si>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</si>
  <si>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</si>
  <si>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</si>
  <si>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</si>
  <si>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</si>
  <si>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</si>
  <si>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</si>
  <si>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</si>
  <si>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</si>
  <si>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</si>
  <si>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</si>
  <si>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</si>
  <si>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</si>
  <si>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</si>
  <si>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</si>
  <si>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</si>
  <si>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</si>
  <si>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</si>
  <si>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</si>
  <si>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</si>
  <si>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</si>
  <si>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</si>
  <si>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</si>
  <si>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</si>
  <si>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</si>
  <si>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</si>
  <si>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</si>
  <si>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</si>
  <si>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</si>
  <si>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</si>
  <si>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</si>
  <si>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</si>
  <si>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</si>
  <si>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</si>
  <si>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</si>
  <si>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</si>
  <si>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</si>
  <si>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</si>
  <si>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</si>
  <si>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</si>
  <si>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</si>
  <si>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</si>
  <si>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</si>
  <si>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</si>
  <si>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</si>
  <si>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</si>
  <si>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</si>
  <si>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</si>
  <si>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</si>
  <si>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</si>
  <si>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</si>
  <si>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</si>
  <si>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</si>
  <si>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</si>
  <si>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</si>
  <si>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</si>
  <si>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</si>
  <si>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</si>
  <si>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</si>
  <si>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</si>
  <si>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</si>
  <si>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</si>
  <si>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</si>
  <si>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</si>
  <si>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</si>
  <si>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</si>
  <si>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</si>
  <si>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</si>
  <si>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</si>
  <si>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</si>
  <si>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</si>
  <si>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</si>
  <si>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</si>
  <si>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</si>
  <si>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</si>
  <si>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</si>
  <si>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</si>
  <si>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</si>
  <si>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</si>
  <si>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</si>
  <si>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</si>
  <si>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</si>
  <si>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</si>
  <si>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</si>
  <si>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</si>
  <si>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</si>
  <si>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</si>
  <si>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</si>
  <si>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</si>
  <si>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</si>
  <si>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</si>
  <si>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</si>
  <si>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</si>
  <si>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</si>
  <si>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</si>
  <si>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</si>
  <si>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</si>
  <si>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</si>
  <si>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</si>
  <si>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</si>
  <si>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</si>
  <si>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</si>
  <si>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</si>
  <si>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</si>
  <si>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</si>
  <si>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</si>
  <si>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</si>
  <si>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</si>
  <si>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</si>
  <si>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</si>
  <si>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</si>
  <si>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</si>
  <si>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</si>
  <si>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</si>
  <si>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</si>
  <si>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</si>
  <si>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</si>
  <si>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</si>
  <si>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</si>
  <si>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</si>
  <si>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</si>
  <si>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</si>
  <si>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</si>
  <si>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</si>
  <si>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</si>
  <si>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</si>
  <si>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</si>
  <si>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</si>
  <si>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</si>
  <si>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</si>
  <si>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</si>
  <si>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</si>
  <si>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</si>
  <si>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</si>
  <si>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</si>
  <si>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</si>
  <si>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</si>
  <si>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</si>
  <si>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</si>
  <si>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</si>
  <si>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</si>
  <si>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</si>
  <si>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</si>
  <si>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</si>
  <si>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</si>
  <si>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</si>
  <si>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</si>
  <si>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</si>
  <si>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</si>
  <si>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</si>
  <si>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</si>
  <si>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</si>
  <si>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</si>
  <si>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</si>
  <si>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</si>
  <si>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</si>
  <si>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</si>
  <si>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</si>
  <si>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</si>
  <si>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</si>
  <si>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</si>
  <si>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</si>
  <si>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</si>
  <si>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</si>
  <si>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</si>
  <si>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</si>
  <si>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</si>
  <si>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</si>
  <si>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</si>
  <si>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</si>
  <si>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</si>
  <si>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</si>
  <si>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</si>
  <si>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</si>
  <si>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</si>
  <si>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</si>
  <si>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</si>
  <si>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</si>
  <si>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</si>
  <si>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</si>
  <si>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</si>
  <si>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</si>
  <si>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</si>
  <si>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</si>
  <si>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</si>
  <si>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</si>
  <si>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</si>
  <si>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</si>
  <si>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</si>
  <si>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</si>
  <si>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</si>
  <si>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</si>
  <si>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</si>
  <si>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</si>
  <si>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</si>
  <si>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</si>
  <si>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</si>
  <si>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</si>
  <si>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</si>
  <si>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</si>
  <si>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</si>
  <si>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</si>
  <si>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</si>
  <si>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</si>
  <si>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</si>
  <si>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</si>
  <si>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</si>
  <si>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</si>
  <si>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</si>
  <si>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</si>
  <si>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</si>
  <si>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</si>
  <si>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</si>
  <si>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</si>
  <si>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</si>
  <si>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</si>
  <si>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</si>
  <si>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</si>
  <si>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</si>
  <si>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</si>
  <si>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</si>
  <si>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</si>
  <si>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</si>
  <si>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</si>
  <si>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</si>
  <si>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</si>
  <si>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</si>
  <si>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</si>
  <si>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</si>
  <si>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</si>
  <si>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</si>
  <si>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</si>
  <si>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</si>
  <si>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</si>
  <si>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</si>
  <si>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</si>
  <si>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</si>
  <si>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</si>
  <si>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</si>
  <si>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</si>
  <si>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</si>
  <si>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</si>
  <si>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</si>
  <si>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</si>
  <si>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</si>
  <si>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</si>
  <si>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</si>
  <si>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</si>
  <si>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</si>
  <si>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</si>
  <si>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</si>
  <si>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</si>
  <si>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</si>
  <si>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</si>
  <si>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</si>
  <si>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</si>
  <si>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</si>
  <si>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</si>
  <si>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</si>
  <si>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</si>
  <si>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</si>
  <si>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</si>
  <si>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</si>
  <si>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</si>
  <si>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</si>
  <si>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</si>
  <si>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</si>
  <si>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</si>
  <si>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</si>
  <si>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</si>
  <si>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</si>
  <si>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</si>
  <si>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</si>
  <si>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</si>
  <si>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</si>
  <si>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</si>
  <si>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</si>
  <si>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</si>
  <si>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</si>
  <si>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</si>
  <si>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</si>
  <si>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</si>
  <si>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</si>
  <si>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</si>
  <si>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</si>
  <si>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</si>
  <si>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</si>
  <si>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</si>
  <si>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</si>
  <si>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</si>
  <si>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</si>
  <si>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</si>
  <si>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</si>
  <si>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</si>
  <si>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</si>
  <si>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</si>
  <si>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</si>
  <si>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</si>
  <si>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</si>
  <si>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</si>
  <si>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</si>
  <si>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</si>
  <si>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</si>
  <si>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</si>
  <si>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</si>
  <si>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</si>
  <si>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</si>
  <si>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</si>
  <si>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</si>
  <si>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</si>
  <si>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</si>
  <si>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</si>
  <si>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</si>
  <si>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</si>
  <si>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</si>
  <si>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</si>
  <si>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</si>
  <si>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</si>
  <si>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</si>
  <si>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</si>
  <si>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</si>
  <si>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</si>
  <si>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</si>
  <si>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</si>
  <si>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</si>
  <si>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</si>
  <si>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</si>
  <si>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</si>
  <si>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</si>
  <si>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</si>
  <si>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</si>
  <si>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</si>
  <si>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</si>
  <si>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</si>
  <si>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</si>
  <si>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</si>
  <si>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</si>
  <si>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</si>
  <si>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</si>
  <si>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</si>
  <si>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</si>
  <si>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</si>
  <si>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</si>
  <si>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</si>
  <si>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</si>
  <si>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</si>
  <si>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</si>
  <si>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</si>
  <si>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</si>
  <si>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</si>
  <si>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</si>
  <si>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</si>
  <si>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</si>
  <si>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</si>
  <si>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</si>
  <si>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</si>
  <si>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</si>
  <si>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</si>
  <si>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</si>
  <si>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</si>
  <si>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</si>
  <si>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</si>
  <si>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</si>
  <si>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</si>
  <si>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</si>
  <si>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</si>
  <si>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</si>
  <si>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</si>
  <si>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</si>
  <si>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</si>
  <si>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</si>
  <si>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</si>
  <si>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</si>
  <si>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</si>
  <si>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</si>
  <si>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</si>
  <si>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</si>
  <si>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</si>
  <si>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</si>
  <si>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</si>
  <si>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</si>
  <si>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</si>
  <si>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</si>
  <si>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</si>
  <si>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</si>
  <si>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</si>
  <si>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</si>
  <si>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</si>
  <si>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</si>
  <si>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</si>
  <si>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</si>
  <si>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</si>
  <si>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</si>
  <si>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</si>
  <si>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</si>
  <si>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</si>
  <si>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</si>
  <si>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</si>
  <si>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</si>
  <si>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</si>
  <si>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</si>
  <si>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</si>
  <si>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</si>
  <si>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</si>
  <si>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</si>
  <si>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</si>
  <si>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</si>
  <si>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</si>
  <si>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</si>
  <si>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</si>
  <si>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</si>
  <si>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</si>
  <si>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</si>
  <si>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</si>
  <si>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</si>
  <si>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</si>
  <si>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</si>
  <si>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</si>
  <si>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</si>
  <si>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</si>
  <si>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</si>
  <si>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</si>
  <si>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</si>
  <si>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</si>
  <si>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</si>
  <si>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</si>
  <si>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</si>
  <si>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</si>
  <si>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</si>
  <si>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</si>
  <si>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</si>
  <si>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</si>
  <si>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</si>
  <si>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</si>
  <si>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</si>
  <si>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</si>
  <si>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</si>
  <si>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</si>
  <si>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</si>
  <si>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</si>
  <si>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</si>
  <si>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</si>
  <si>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</si>
  <si>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</si>
  <si>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</si>
  <si>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</si>
  <si>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</si>
  <si>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</si>
  <si>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</si>
  <si>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</si>
  <si>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</si>
  <si>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</si>
  <si>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</si>
  <si>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</si>
  <si>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</si>
  <si>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</si>
  <si>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</si>
  <si>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</si>
  <si>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</si>
  <si>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</si>
  <si>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</si>
  <si>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</si>
  <si>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</si>
  <si>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</si>
  <si>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</si>
  <si>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</si>
  <si>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</si>
  <si>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</si>
  <si>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</si>
  <si>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</si>
  <si>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</si>
  <si>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</si>
  <si>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</si>
  <si>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</si>
  <si>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</si>
  <si>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</si>
  <si>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</si>
  <si>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</si>
  <si>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</si>
  <si>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</si>
  <si>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</si>
  <si>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</si>
  <si>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</si>
  <si>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</si>
  <si>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</si>
  <si>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</si>
  <si>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</si>
  <si>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</si>
  <si>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</si>
  <si>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</si>
  <si>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</si>
  <si>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</si>
  <si>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</si>
  <si>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</si>
  <si>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</si>
  <si>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</si>
  <si>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</si>
  <si>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</si>
  <si>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</si>
  <si>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</si>
  <si>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</si>
  <si>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</si>
  <si>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</si>
  <si>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</si>
  <si>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</si>
  <si>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</si>
  <si>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</si>
  <si>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</si>
  <si>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</si>
  <si>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</si>
  <si>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</si>
  <si>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</si>
  <si>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</si>
  <si>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</si>
  <si>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</si>
  <si>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</si>
  <si>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</si>
  <si>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</si>
  <si>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</si>
  <si>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</si>
  <si>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</si>
  <si>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</si>
  <si>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</si>
  <si>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</si>
  <si>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</si>
  <si>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</si>
  <si>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</si>
  <si>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</si>
  <si>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</si>
  <si>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</si>
  <si>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</si>
  <si>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</si>
  <si>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</si>
  <si>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</si>
  <si>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</si>
  <si>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</si>
  <si>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</si>
  <si>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</si>
  <si>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</si>
  <si>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</si>
  <si>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</si>
  <si>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</si>
  <si>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</si>
  <si>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</si>
  <si>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</si>
  <si>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</si>
  <si>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</si>
  <si>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</si>
  <si>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</si>
  <si>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</si>
  <si>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</si>
  <si>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</si>
  <si>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</si>
  <si>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</si>
  <si>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</si>
  <si>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</si>
  <si>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</si>
  <si>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</si>
  <si>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</si>
  <si>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</si>
  <si>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</si>
  <si>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</si>
  <si>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</si>
  <si>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</si>
  <si>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</si>
  <si>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</si>
  <si>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</si>
  <si>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</si>
  <si>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</si>
  <si>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</si>
  <si>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</si>
  <si>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</si>
  <si>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</si>
  <si>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</si>
  <si>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</si>
  <si>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</si>
  <si>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</si>
  <si>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</si>
  <si>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</si>
  <si>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</si>
  <si>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</si>
  <si>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</si>
  <si>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</si>
  <si>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</si>
  <si>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</si>
  <si>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</si>
  <si>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</si>
  <si>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</si>
  <si>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</si>
  <si>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</si>
  <si>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</si>
  <si>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</si>
  <si>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</si>
  <si>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</si>
  <si>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</si>
  <si>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</si>
  <si>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</si>
  <si>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</si>
  <si>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</si>
  <si>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</si>
  <si>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</si>
  <si>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</si>
  <si>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</si>
  <si>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</si>
  <si>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</si>
  <si>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</si>
  <si>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</si>
  <si>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</si>
  <si>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</si>
  <si>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</si>
  <si>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</si>
  <si>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</si>
  <si>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</si>
  <si>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</si>
  <si>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</si>
  <si>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</si>
  <si>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</si>
  <si>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</si>
  <si>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</si>
  <si>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</si>
  <si>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</si>
  <si>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</si>
  <si>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</si>
  <si>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</si>
  <si>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</si>
  <si>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</si>
  <si>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</si>
  <si>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</si>
  <si>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</si>
  <si>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</si>
  <si>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</si>
  <si>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</si>
  <si>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</si>
  <si>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</si>
  <si>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</si>
  <si>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</si>
  <si>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</si>
  <si>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</si>
  <si>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</si>
  <si>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</si>
  <si>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</si>
  <si>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</si>
  <si>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</si>
  <si>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</si>
  <si>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</si>
  <si>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</si>
  <si>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</si>
  <si>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</si>
  <si>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</si>
  <si>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</si>
  <si>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</si>
  <si>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</si>
  <si>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</si>
  <si>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</si>
  <si>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</si>
  <si>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</si>
  <si>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</si>
  <si>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</si>
  <si>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</si>
  <si>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</si>
  <si>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</si>
  <si>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</si>
  <si>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</si>
  <si>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</si>
  <si>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</si>
  <si>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</si>
  <si>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</si>
  <si>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</si>
  <si>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</si>
  <si>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</si>
  <si>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</si>
  <si>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</si>
  <si>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</si>
  <si>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</si>
  <si>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</si>
  <si>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</si>
  <si>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</si>
  <si>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</si>
  <si>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</si>
  <si>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</si>
  <si>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</si>
  <si>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</si>
  <si>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</si>
  <si>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</si>
  <si>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</si>
  <si>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</si>
  <si>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</si>
  <si>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</si>
  <si>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</si>
  <si>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</si>
  <si>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</si>
  <si>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</si>
  <si>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</si>
  <si>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</si>
  <si>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</si>
  <si>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</si>
  <si>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</si>
  <si>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</si>
  <si>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</si>
  <si>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</si>
  <si>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</si>
  <si>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</si>
  <si>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</si>
  <si>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</si>
  <si>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</si>
  <si>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</si>
  <si>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</si>
  <si>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</si>
  <si>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</si>
  <si>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</si>
  <si>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</si>
  <si>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</si>
  <si>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</si>
  <si>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</si>
  <si>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</si>
  <si>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</si>
  <si>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</si>
  <si>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</si>
  <si>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</si>
  <si>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</si>
  <si>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</si>
  <si>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</si>
  <si>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</si>
  <si>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</si>
  <si>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</si>
  <si>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</si>
  <si>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</si>
  <si>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</si>
  <si>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</si>
  <si>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</si>
  <si>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</si>
  <si>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</si>
  <si>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</si>
  <si>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</si>
  <si>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</si>
  <si>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</si>
  <si>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</si>
  <si>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</si>
  <si>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</si>
  <si>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</si>
  <si>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</si>
  <si>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</si>
  <si>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</si>
  <si>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</si>
  <si>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</si>
  <si>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</si>
  <si>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</si>
  <si>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</si>
  <si>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</si>
  <si>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</si>
  <si>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</si>
  <si>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</si>
  <si>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</si>
  <si>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</si>
  <si>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</si>
  <si>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</si>
  <si>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</si>
  <si>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</si>
  <si>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</si>
  <si>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</si>
  <si>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</si>
  <si>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</si>
  <si>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</si>
  <si>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</si>
  <si>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</si>
  <si>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</si>
  <si>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</si>
  <si>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</si>
  <si>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</si>
  <si>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</si>
  <si>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</si>
  <si>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</si>
  <si>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</si>
  <si>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</si>
  <si>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</si>
  <si>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</si>
  <si>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</si>
  <si>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</si>
  <si>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</si>
  <si>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</si>
  <si>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</si>
  <si>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</si>
  <si>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</si>
  <si>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</si>
  <si>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</si>
  <si>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</si>
  <si>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</si>
  <si>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</si>
  <si>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</si>
  <si>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</si>
  <si>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</si>
  <si>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</si>
  <si>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</si>
  <si>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</si>
  <si>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</si>
  <si>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</si>
  <si>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</si>
  <si>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</si>
  <si>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</si>
  <si>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</si>
  <si>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</si>
  <si>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</si>
  <si>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</si>
  <si>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</si>
  <si>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</si>
  <si>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</si>
  <si>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</si>
  <si>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</si>
  <si>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</si>
  <si>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</si>
  <si>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</si>
  <si>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</si>
  <si>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</si>
  <si>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</si>
  <si>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</si>
  <si>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</si>
  <si>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</si>
  <si>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</si>
  <si>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</si>
  <si>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</si>
  <si>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</si>
  <si>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</si>
  <si>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</si>
  <si>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</si>
  <si>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</si>
  <si>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</si>
  <si>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</si>
  <si>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</si>
  <si>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</si>
  <si>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</si>
  <si>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</si>
  <si>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</si>
  <si>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</si>
  <si>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</si>
  <si>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</si>
  <si>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</si>
  <si>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</si>
  <si>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</si>
  <si>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</si>
  <si>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</si>
  <si>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</si>
  <si>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</si>
  <si>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</si>
  <si>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</si>
  <si>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</si>
  <si>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</si>
  <si>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</si>
  <si>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</si>
  <si>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</si>
  <si>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</si>
  <si>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</si>
  <si>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</si>
  <si>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</si>
  <si>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</si>
  <si>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</si>
  <si>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</si>
  <si>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</si>
  <si>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</si>
  <si>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</si>
  <si>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</si>
  <si>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</si>
  <si>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</si>
  <si>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</si>
  <si>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</si>
  <si>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</si>
  <si>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</si>
  <si>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</si>
  <si>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</si>
  <si>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</si>
  <si>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</si>
  <si>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</si>
  <si>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</si>
  <si>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</si>
  <si>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</si>
  <si>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</si>
  <si>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</si>
  <si>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</si>
  <si>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</si>
  <si>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</si>
  <si>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</si>
  <si>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</si>
  <si>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</si>
  <si>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</si>
  <si>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</si>
  <si>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</si>
  <si>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</si>
  <si>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</si>
  <si>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</si>
  <si>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</si>
  <si>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</si>
  <si>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</si>
  <si>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</si>
  <si>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</si>
  <si>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</si>
  <si>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</si>
  <si>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</si>
  <si>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</si>
  <si>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</si>
  <si>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</si>
  <si>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</si>
  <si>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</si>
  <si>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</si>
  <si>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</si>
  <si>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</si>
  <si>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</si>
  <si>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</si>
  <si>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</si>
  <si>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</si>
  <si>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</si>
  <si>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</si>
  <si>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</si>
  <si>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</si>
  <si>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</si>
  <si>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</si>
  <si>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</si>
  <si>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</si>
  <si>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</si>
  <si>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</si>
  <si>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</si>
  <si>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</si>
  <si>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</si>
  <si>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</si>
  <si>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</si>
  <si>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</si>
  <si>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</si>
  <si>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</si>
  <si>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</si>
  <si>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</si>
  <si>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</si>
  <si>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</si>
  <si>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</si>
  <si>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</si>
  <si>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</si>
  <si>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</si>
  <si>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</si>
  <si>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</si>
  <si>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</si>
  <si>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</si>
  <si>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</si>
  <si>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</si>
  <si>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</si>
  <si>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</si>
  <si>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</si>
  <si>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</si>
  <si>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</si>
  <si>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</si>
  <si>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</si>
  <si>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</si>
  <si>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</si>
  <si>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</si>
  <si>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</si>
  <si>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</si>
  <si>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</si>
  <si>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</si>
  <si>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</si>
  <si>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</si>
  <si>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</si>
  <si>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</si>
  <si>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</si>
  <si>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</si>
  <si>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</si>
  <si>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</si>
  <si>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</si>
  <si>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</si>
  <si>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</si>
  <si>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</si>
  <si>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</si>
  <si>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</si>
  <si>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</si>
  <si>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</si>
  <si>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</si>
  <si>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</si>
  <si>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</si>
  <si>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</si>
  <si>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</si>
  <si>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</si>
  <si>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</si>
  <si>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</si>
  <si>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</si>
  <si>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</si>
  <si>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</si>
  <si>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</si>
  <si>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</si>
  <si>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</si>
  <si>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</si>
  <si>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</si>
  <si>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</si>
  <si>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</si>
  <si>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</si>
  <si>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</si>
  <si>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</si>
  <si>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</si>
  <si>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</si>
  <si>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</si>
  <si>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</si>
  <si>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</si>
  <si>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</si>
  <si>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</si>
  <si>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</si>
  <si>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</si>
  <si>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</si>
  <si>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</si>
  <si>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</si>
  <si>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</si>
  <si>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</si>
  <si>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</si>
  <si>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</si>
  <si>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</si>
  <si>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</si>
  <si>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</si>
  <si>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</si>
  <si>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</si>
  <si>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</si>
  <si>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</si>
  <si>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</si>
  <si>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</si>
  <si>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</si>
  <si>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</si>
  <si>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</si>
  <si>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</si>
  <si>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</si>
  <si>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</si>
  <si>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</si>
  <si>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</si>
  <si>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</si>
  <si>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</si>
  <si>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</si>
  <si>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</si>
  <si>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</si>
  <si>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</si>
  <si>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</si>
  <si>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</si>
  <si>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</si>
  <si>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</si>
  <si>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</si>
  <si>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</si>
  <si>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</si>
  <si>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</si>
  <si>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</si>
  <si>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</si>
  <si>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</si>
  <si>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</si>
  <si>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</si>
  <si>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</si>
  <si>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</si>
  <si>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</si>
  <si>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</si>
  <si>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</si>
  <si>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</si>
  <si>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</si>
  <si>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</si>
  <si>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</si>
  <si>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</si>
  <si>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</si>
  <si>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</si>
  <si>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</si>
  <si>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</si>
  <si>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</si>
  <si>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</si>
  <si>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</si>
  <si>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</si>
  <si>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</si>
  <si>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</si>
  <si>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</si>
  <si>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</si>
  <si>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</si>
  <si>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</si>
  <si>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</si>
  <si>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</si>
  <si>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</si>
  <si>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</si>
  <si>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</si>
  <si>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</si>
  <si>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</si>
  <si>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</si>
  <si>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</si>
  <si>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</si>
  <si>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</si>
  <si>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</si>
  <si>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</si>
  <si>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</si>
  <si>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</si>
  <si>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</si>
  <si>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</si>
  <si>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</si>
  <si>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</si>
  <si>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</si>
  <si>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</si>
  <si>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</si>
  <si>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</si>
  <si>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</si>
  <si>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</si>
  <si>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</si>
  <si>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</si>
  <si>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</si>
  <si>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</si>
  <si>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</si>
  <si>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</si>
  <si>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</si>
  <si>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</si>
  <si>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</si>
  <si>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</si>
  <si>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</si>
  <si>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</si>
  <si>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</si>
  <si>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</si>
  <si>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</si>
  <si>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</si>
  <si>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</si>
  <si>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</si>
  <si>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</si>
  <si>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</si>
  <si>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</si>
  <si>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</si>
  <si>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</si>
  <si>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</si>
  <si>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</si>
  <si>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</si>
  <si>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</si>
  <si>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</si>
  <si>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</si>
  <si>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</si>
  <si>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</si>
  <si>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</si>
  <si>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</si>
  <si>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</si>
  <si>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</si>
  <si>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</si>
  <si>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</si>
  <si>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</si>
  <si>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</si>
  <si>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</si>
  <si>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</si>
  <si>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</si>
  <si>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</si>
  <si>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</si>
  <si>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</si>
  <si>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</si>
  <si>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</si>
  <si>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</si>
  <si>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</si>
  <si>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</si>
  <si>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</si>
  <si>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</si>
  <si>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</si>
  <si>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</si>
  <si>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</si>
  <si>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</si>
  <si>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</si>
  <si>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</si>
  <si>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</si>
  <si>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</si>
  <si>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</si>
  <si>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</si>
  <si>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</si>
  <si>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</si>
  <si>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</si>
  <si>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</si>
  <si>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</si>
  <si>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</si>
  <si>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</si>
  <si>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</si>
  <si>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</si>
  <si>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</si>
  <si>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</si>
  <si>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</si>
  <si>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</si>
  <si>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</si>
  <si>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</si>
  <si>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</si>
  <si>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</si>
  <si>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</si>
  <si>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</si>
  <si>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</si>
  <si>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</si>
  <si>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</si>
  <si>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</si>
  <si>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</si>
  <si>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</si>
  <si>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</si>
  <si>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</si>
  <si>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</si>
  <si>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</si>
  <si>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</si>
  <si>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</si>
  <si>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</si>
  <si>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</si>
  <si>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</si>
  <si>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</si>
  <si>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</si>
  <si>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</si>
  <si>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</si>
  <si>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</si>
  <si>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</si>
  <si>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</si>
  <si>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</si>
  <si>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</si>
  <si>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</si>
  <si>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</si>
  <si>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</si>
  <si>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</si>
  <si>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</si>
  <si>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</si>
  <si>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</si>
  <si>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</si>
  <si>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</si>
  <si>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</si>
  <si>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</si>
  <si>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</si>
  <si>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</si>
  <si>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</si>
  <si>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</si>
  <si>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</si>
  <si>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</si>
  <si>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</si>
  <si>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</si>
  <si>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</si>
  <si>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</si>
  <si>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</si>
  <si>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</si>
  <si>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</si>
  <si>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</si>
  <si>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</si>
  <si>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</si>
  <si>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</si>
  <si>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</si>
  <si>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</si>
  <si>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</si>
  <si>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</si>
  <si>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</si>
  <si>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</si>
  <si>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</si>
  <si>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</si>
  <si>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</si>
  <si>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</si>
  <si>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</si>
  <si>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</si>
  <si>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</si>
  <si>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</si>
  <si>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</si>
  <si>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</si>
  <si>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</si>
  <si>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</si>
  <si>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</si>
  <si>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</si>
  <si>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</si>
  <si>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</si>
  <si>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</si>
  <si>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</si>
  <si>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</si>
  <si>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</si>
  <si>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</si>
  <si>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</si>
  <si>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</si>
  <si>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</si>
  <si>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</si>
  <si>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</si>
  <si>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</si>
  <si>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</si>
  <si>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</si>
  <si>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</si>
  <si>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</si>
  <si>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</si>
  <si>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</si>
  <si>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</si>
  <si>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</si>
  <si>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</si>
  <si>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</si>
  <si>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</si>
  <si>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</si>
  <si>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</si>
  <si>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</si>
  <si>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</si>
  <si>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</si>
  <si>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</si>
  <si>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</si>
  <si>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</si>
  <si>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</si>
  <si>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</si>
  <si>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</si>
  <si>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</si>
  <si>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</si>
  <si>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</si>
  <si>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</si>
  <si>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</si>
  <si>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</si>
  <si>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</si>
  <si>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</si>
  <si>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</si>
  <si>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</si>
  <si>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</si>
  <si>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</si>
  <si>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</si>
  <si>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</si>
  <si>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</si>
  <si>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</si>
  <si>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</si>
  <si>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</si>
  <si>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</si>
  <si>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</si>
  <si>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</si>
  <si>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</si>
  <si>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</si>
  <si>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</si>
  <si>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</si>
  <si>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</si>
  <si>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</si>
  <si>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</si>
  <si>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</si>
  <si>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</si>
  <si>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</si>
  <si>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</si>
  <si>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</si>
  <si>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</si>
  <si>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</si>
  <si>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</si>
  <si>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</si>
  <si>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</si>
  <si>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</si>
  <si>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</si>
  <si>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</si>
  <si>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</si>
  <si>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</si>
  <si>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</si>
  <si>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</si>
  <si>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</si>
  <si>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</si>
  <si>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</si>
  <si>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</si>
  <si>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</si>
  <si>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</si>
  <si>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</si>
  <si>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</si>
  <si>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</si>
  <si>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</si>
  <si>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</si>
  <si>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</si>
  <si>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</si>
  <si>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</si>
  <si>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</si>
  <si>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</si>
  <si>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</si>
  <si>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</si>
  <si>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</si>
  <si>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</si>
  <si>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</si>
  <si>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</si>
  <si>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</si>
  <si>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</si>
  <si>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</si>
  <si>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</si>
  <si>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</si>
  <si>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</si>
  <si>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</si>
  <si>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</si>
  <si>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</si>
  <si>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</si>
  <si>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</si>
  <si>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</si>
  <si>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</si>
  <si>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</si>
  <si>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</si>
  <si>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</si>
  <si>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</si>
  <si>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</si>
  <si>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</si>
  <si>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</si>
  <si>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</si>
  <si>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</si>
  <si>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</si>
  <si>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</si>
  <si>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</si>
  <si>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</si>
  <si>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</si>
  <si>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</si>
  <si>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</si>
  <si>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</si>
  <si>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</si>
  <si>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</si>
  <si>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</si>
  <si>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</si>
  <si>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</si>
  <si>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</si>
  <si>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</si>
  <si>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</si>
  <si>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</si>
  <si>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</si>
  <si>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</si>
  <si>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</si>
  <si>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</si>
  <si>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</si>
  <si>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</si>
  <si>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</si>
  <si>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</si>
  <si>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</si>
  <si>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</si>
  <si>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</si>
  <si>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</si>
  <si>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</si>
  <si>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</si>
  <si>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</si>
  <si>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</si>
  <si>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</si>
  <si>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</si>
  <si>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</si>
  <si>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</si>
  <si>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</si>
  <si>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</si>
  <si>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</si>
  <si>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</si>
  <si>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</si>
  <si>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</si>
  <si>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</si>
  <si>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</si>
  <si>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</si>
  <si>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</si>
  <si>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</si>
  <si>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</si>
  <si>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</si>
  <si>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</si>
  <si>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</si>
  <si>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</si>
  <si>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</si>
  <si>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</si>
  <si>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</si>
  <si>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</si>
  <si>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</si>
  <si>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</si>
  <si>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</si>
  <si>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</si>
  <si>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</si>
  <si>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</si>
  <si>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</si>
  <si>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</si>
  <si>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</si>
  <si>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</si>
  <si>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</si>
  <si>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</si>
  <si>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</si>
  <si>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</si>
  <si>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</si>
  <si>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</si>
  <si>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</si>
  <si>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</si>
  <si>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</si>
  <si>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</si>
  <si>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</si>
  <si>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</si>
  <si>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</si>
  <si>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</si>
  <si>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</si>
  <si>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</si>
  <si>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</si>
  <si>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</si>
  <si>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</si>
  <si>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</si>
  <si>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</si>
  <si>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</si>
  <si>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</si>
  <si>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</si>
  <si>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</si>
  <si>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</si>
  <si>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</si>
  <si>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</si>
  <si>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</si>
  <si>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</si>
  <si>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</si>
  <si>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</si>
  <si>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</si>
  <si>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</si>
  <si>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</si>
  <si>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</si>
  <si>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</si>
  <si>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</si>
  <si>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</si>
  <si>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</si>
  <si>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</si>
  <si>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</si>
  <si>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</si>
  <si>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</si>
  <si>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</si>
  <si>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</si>
  <si>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</si>
  <si>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</si>
  <si>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</si>
  <si>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</si>
  <si>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</si>
  <si>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</si>
  <si>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</si>
  <si>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</si>
  <si>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</si>
  <si>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</si>
  <si>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</si>
  <si>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</si>
  <si>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</si>
  <si>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</si>
  <si>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</si>
  <si>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</si>
  <si>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</si>
  <si>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</si>
  <si>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</si>
  <si>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</si>
  <si>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</si>
  <si>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</si>
  <si>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</si>
  <si>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</si>
  <si>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</si>
  <si>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</si>
  <si>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</si>
  <si>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</si>
  <si>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</si>
  <si>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</si>
  <si>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</si>
  <si>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</si>
  <si>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</si>
  <si>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</si>
  <si>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</si>
  <si>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</si>
  <si>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</si>
  <si>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</si>
  <si>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</si>
  <si>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</si>
  <si>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</si>
  <si>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</si>
  <si>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</si>
  <si>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</si>
  <si>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</si>
  <si>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</si>
  <si>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</si>
  <si>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</si>
  <si>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</si>
  <si>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</si>
  <si>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</si>
  <si>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</si>
  <si>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</si>
  <si>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</si>
  <si>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</si>
  <si>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</si>
  <si>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</si>
  <si>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</si>
  <si>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</si>
  <si>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</si>
  <si>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</si>
  <si>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</si>
  <si>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</si>
  <si>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</si>
  <si>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</si>
  <si>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</si>
  <si>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</si>
  <si>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</si>
  <si>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</si>
  <si>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</si>
  <si>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</si>
  <si>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</si>
  <si>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</si>
  <si>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</si>
  <si>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</si>
  <si>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</si>
  <si>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</si>
  <si>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</si>
  <si>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</si>
  <si>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</si>
  <si>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</si>
  <si>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</si>
  <si>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</si>
  <si>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</si>
  <si>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</si>
  <si>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</si>
  <si>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</si>
  <si>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</si>
  <si>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</si>
  <si>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</si>
  <si>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</si>
  <si>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</si>
  <si>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</si>
  <si>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</si>
  <si>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</si>
  <si>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</si>
  <si>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</si>
  <si>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</si>
  <si>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</si>
  <si>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</si>
  <si>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</si>
  <si>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</si>
  <si>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</si>
  <si>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</si>
  <si>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</si>
  <si>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</si>
  <si>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</si>
  <si>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</si>
  <si>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</si>
  <si>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</si>
  <si>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</si>
  <si>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</si>
  <si>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</si>
  <si>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</si>
  <si>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</si>
  <si>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</si>
  <si>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</si>
  <si>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</si>
  <si>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</si>
  <si>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</si>
  <si>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</si>
  <si>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</si>
  <si>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</si>
  <si>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</si>
  <si>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</si>
  <si>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</si>
  <si>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</si>
  <si>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</si>
  <si>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</si>
  <si>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</si>
  <si>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</si>
  <si>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</si>
  <si>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</si>
  <si>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</si>
  <si>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</si>
  <si>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</si>
  <si>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</si>
  <si>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</si>
  <si>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</si>
  <si>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</si>
  <si>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</si>
  <si>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</si>
  <si>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</si>
  <si>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</si>
  <si>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</si>
  <si>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</si>
  <si>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</si>
  <si>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</si>
  <si>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</si>
  <si>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</si>
  <si>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</si>
  <si>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</si>
  <si>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</si>
  <si>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</si>
  <si>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</si>
  <si>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</si>
  <si>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</si>
  <si>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</si>
  <si>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</si>
  <si>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</si>
  <si>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</si>
  <si>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</si>
  <si>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</si>
  <si>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</si>
  <si>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</si>
  <si>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</si>
  <si>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</si>
  <si>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</si>
  <si>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</si>
  <si>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</si>
  <si>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</si>
  <si>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</si>
  <si>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</si>
  <si>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</si>
  <si>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</si>
  <si>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</si>
  <si>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</si>
  <si>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</si>
  <si>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</si>
  <si>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</si>
  <si>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</si>
  <si>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</si>
  <si>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</si>
  <si>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</si>
  <si>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</si>
  <si>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</si>
  <si>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</si>
  <si>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</si>
  <si>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</si>
  <si>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</si>
  <si>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</si>
  <si>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</si>
  <si>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</si>
  <si>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</si>
  <si>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</si>
  <si>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</si>
  <si>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</si>
  <si>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</si>
  <si>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</si>
  <si>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</si>
  <si>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</si>
  <si>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</si>
  <si>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</si>
  <si>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</si>
  <si>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</si>
  <si>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</si>
  <si>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</si>
  <si>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</si>
  <si>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</si>
  <si>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</si>
  <si>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</si>
  <si>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</si>
  <si>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</si>
  <si>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</si>
  <si>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</si>
  <si>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</si>
  <si>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</si>
  <si>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</si>
  <si>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</si>
  <si>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</si>
  <si>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</si>
  <si>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</si>
  <si>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</si>
  <si>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</si>
  <si>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</si>
  <si>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</si>
  <si>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</si>
  <si>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</si>
  <si>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</si>
  <si>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</si>
  <si>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</si>
  <si>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</si>
  <si>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</si>
  <si>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</si>
  <si>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</si>
  <si>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</si>
  <si>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</si>
  <si>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</si>
  <si>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</si>
  <si>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</si>
  <si>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</si>
  <si>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</si>
  <si>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</si>
  <si>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</si>
  <si>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</si>
  <si>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</si>
  <si>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</si>
  <si>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</si>
  <si>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</si>
  <si>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</si>
  <si>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</si>
  <si>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</si>
  <si>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</si>
  <si>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</si>
  <si>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</si>
  <si>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</si>
  <si>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</si>
  <si>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</si>
  <si>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</si>
  <si>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</si>
  <si>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</si>
  <si>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</si>
  <si>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</si>
  <si>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</si>
  <si>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</si>
  <si>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</si>
  <si>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</si>
  <si>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</si>
  <si>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</si>
  <si>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</si>
  <si>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</si>
  <si>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</si>
  <si>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</si>
  <si>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</si>
  <si>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</si>
  <si>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</si>
  <si>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</si>
  <si>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</si>
  <si>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</si>
  <si>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</si>
  <si>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</si>
  <si>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</si>
  <si>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</si>
  <si>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</si>
  <si>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</si>
  <si>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</si>
  <si>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</si>
  <si>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</si>
  <si>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</si>
  <si>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</si>
  <si>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</si>
  <si>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</si>
  <si>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</si>
  <si>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</si>
  <si>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</si>
  <si>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</si>
  <si>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</si>
  <si>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</si>
  <si>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</si>
  <si>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</si>
  <si>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</si>
  <si>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</si>
  <si>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</si>
  <si>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</si>
  <si>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</si>
  <si>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</si>
  <si>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</si>
  <si>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</si>
  <si>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</si>
  <si>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</si>
  <si>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</si>
  <si>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</si>
  <si>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</si>
  <si>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</si>
  <si>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</si>
  <si>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</si>
  <si>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</si>
  <si>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</si>
  <si>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</si>
  <si>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</si>
  <si>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</si>
  <si>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</si>
  <si>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</si>
  <si>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</si>
  <si>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</si>
  <si>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</si>
  <si>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</si>
  <si>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</si>
  <si>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</si>
  <si>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</si>
  <si>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</si>
  <si>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</si>
  <si>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</si>
  <si>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</si>
  <si>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</si>
  <si>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</si>
  <si>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</si>
  <si>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</si>
  <si>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</si>
  <si>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</si>
  <si>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</si>
  <si>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</si>
  <si>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</si>
  <si>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</si>
  <si>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</si>
  <si>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</si>
  <si>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</si>
  <si>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</si>
  <si>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</si>
  <si>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</si>
  <si>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</si>
  <si>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</si>
  <si>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</si>
  <si>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</si>
  <si>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</si>
  <si>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</si>
  <si>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</si>
  <si>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</si>
  <si>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</si>
  <si>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</si>
  <si>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</si>
  <si>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</si>
  <si>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</si>
  <si>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</si>
  <si>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</si>
  <si>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</si>
  <si>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</si>
  <si>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</si>
  <si>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</si>
  <si>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</si>
  <si>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</si>
  <si>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</si>
  <si>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</si>
  <si>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</si>
  <si>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</si>
  <si>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</si>
  <si>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</si>
  <si>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</si>
  <si>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</si>
  <si>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</si>
  <si>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</si>
  <si>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</si>
  <si>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</si>
  <si>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</si>
  <si>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</si>
  <si>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</si>
  <si>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</si>
  <si>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</si>
  <si>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</si>
  <si>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</si>
  <si>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</si>
  <si>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</si>
  <si>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</si>
  <si>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</si>
  <si>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</si>
  <si>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</si>
  <si>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</si>
  <si>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</si>
  <si>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</si>
  <si>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</si>
  <si>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</si>
  <si>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</si>
  <si>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</si>
  <si>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</si>
  <si>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</si>
  <si>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</si>
  <si>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</si>
  <si>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</si>
  <si>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</si>
  <si>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</si>
  <si>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</si>
  <si>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</si>
  <si>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</si>
  <si>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</si>
  <si>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</si>
  <si>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</si>
  <si>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</si>
  <si>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</si>
  <si>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</si>
  <si>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</si>
  <si>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</si>
  <si>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</si>
  <si>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</si>
  <si>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</si>
  <si>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</si>
  <si>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</si>
  <si>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</si>
  <si>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</si>
  <si>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</si>
  <si>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</si>
  <si>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</si>
  <si>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</si>
  <si>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</si>
  <si>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</si>
  <si>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</si>
  <si>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</si>
  <si>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</si>
  <si>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</si>
  <si>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</si>
  <si>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</si>
  <si>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</si>
  <si>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</si>
  <si>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</si>
  <si>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</si>
  <si>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</si>
  <si>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</si>
  <si>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</si>
  <si>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</si>
  <si>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</si>
  <si>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</si>
  <si>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</si>
  <si>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</si>
  <si>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</si>
  <si>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</si>
  <si>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</si>
  <si>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</si>
  <si>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</si>
  <si>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</si>
  <si>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</si>
  <si>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</si>
  <si>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</si>
  <si>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</si>
  <si>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</si>
  <si>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</si>
  <si>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</si>
  <si>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</si>
  <si>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</si>
  <si>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</si>
  <si>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</si>
  <si>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</si>
  <si>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</si>
  <si>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</si>
  <si>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</si>
  <si>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</si>
  <si>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</si>
  <si>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</si>
  <si>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</si>
  <si>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</si>
  <si>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</si>
  <si>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</si>
  <si>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</si>
  <si>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</si>
  <si>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</si>
  <si>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</si>
  <si>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</si>
  <si>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</si>
  <si>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</si>
  <si>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</si>
  <si>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</si>
  <si>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</si>
  <si>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</si>
  <si>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</si>
  <si>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</si>
  <si>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</si>
  <si>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</si>
  <si>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</si>
  <si>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</si>
  <si>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</si>
  <si>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</si>
  <si>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</si>
  <si>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</si>
  <si>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</si>
  <si>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</si>
  <si>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</si>
  <si>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</si>
  <si>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</si>
  <si>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</si>
  <si>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</si>
  <si>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</si>
  <si>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</si>
  <si>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</si>
  <si>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</si>
  <si>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</si>
  <si>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</si>
  <si>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</si>
  <si>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</si>
  <si>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</si>
  <si>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</si>
  <si>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</si>
  <si>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</si>
  <si>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</si>
  <si>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</si>
  <si>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</si>
  <si>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</si>
  <si>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</si>
  <si>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</si>
  <si>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</si>
  <si>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</si>
  <si>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</si>
  <si>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</si>
  <si>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</si>
  <si>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</si>
  <si>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</si>
  <si>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</si>
  <si>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</si>
  <si>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</si>
  <si>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</si>
  <si>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</si>
  <si>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</si>
  <si>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</si>
  <si>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</si>
  <si>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</si>
  <si>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</si>
  <si>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</si>
  <si>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</si>
  <si>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</si>
  <si>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</si>
  <si>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</si>
  <si>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</si>
  <si>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</si>
  <si>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</si>
  <si>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</si>
  <si>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</si>
  <si>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</si>
  <si>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</si>
  <si>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</si>
  <si>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</si>
  <si>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</si>
  <si>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</si>
  <si>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</si>
  <si>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</si>
  <si>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</si>
  <si>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</si>
  <si>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</si>
  <si>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</si>
  <si>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</si>
  <si>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</si>
  <si>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</si>
  <si>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</si>
  <si>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</si>
  <si>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</si>
  <si>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</si>
  <si>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</si>
  <si>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</si>
  <si>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</si>
  <si>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</si>
  <si>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</si>
  <si>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</si>
  <si>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</si>
  <si>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</si>
  <si>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</si>
  <si>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</si>
  <si>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</si>
  <si>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</si>
  <si>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</si>
  <si>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</si>
  <si>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</si>
  <si>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</si>
  <si>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</si>
  <si>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</si>
  <si>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</si>
  <si>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</si>
  <si>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</si>
  <si>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</si>
  <si>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</si>
  <si>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</si>
  <si>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</si>
  <si>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</si>
  <si>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</si>
  <si>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</si>
  <si>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</si>
  <si>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</si>
  <si>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</si>
  <si>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</si>
  <si>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</si>
  <si>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</si>
  <si>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</si>
  <si>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</si>
  <si>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</si>
  <si>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</si>
  <si>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</si>
  <si>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</si>
  <si>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</si>
  <si>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</si>
  <si>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</si>
  <si>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</si>
  <si>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</si>
  <si>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</si>
  <si>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</si>
  <si>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</si>
  <si>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</si>
  <si>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</si>
  <si>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</si>
  <si>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</si>
  <si>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</si>
  <si>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</si>
  <si>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</si>
  <si>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</si>
  <si>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</si>
  <si>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</si>
  <si>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</si>
  <si>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</si>
  <si>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</si>
  <si>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</si>
  <si>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</si>
  <si>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</si>
  <si>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</si>
  <si>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</si>
  <si>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</si>
  <si>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</si>
  <si>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</si>
  <si>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</si>
  <si>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</si>
  <si>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</si>
  <si>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</si>
  <si>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</si>
  <si>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</si>
  <si>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</si>
  <si>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</si>
  <si>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</si>
  <si>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</si>
  <si>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</si>
  <si>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</si>
  <si>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</si>
  <si>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</si>
  <si>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</si>
  <si>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</si>
  <si>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</si>
  <si>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</si>
  <si>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</si>
  <si>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</si>
  <si>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</si>
  <si>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</si>
  <si>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</si>
  <si>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</si>
  <si>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</si>
  <si>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</si>
  <si>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</si>
  <si>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</si>
  <si>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</si>
  <si>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</si>
  <si>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</si>
  <si>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</si>
  <si>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</si>
  <si>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</si>
  <si>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</si>
  <si>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</si>
  <si>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</si>
  <si>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</si>
  <si>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</si>
  <si>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</si>
  <si>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</si>
  <si>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</si>
  <si>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</si>
  <si>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</si>
  <si>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</si>
  <si>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</si>
  <si>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</si>
  <si>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</si>
  <si>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</si>
  <si>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</si>
  <si>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</si>
  <si>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</si>
  <si>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</si>
  <si>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</si>
  <si>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</si>
  <si>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</si>
  <si>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</si>
  <si>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</si>
  <si>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</si>
  <si>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</si>
  <si>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</si>
  <si>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</si>
  <si>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</si>
  <si>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</si>
  <si>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</si>
  <si>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</si>
  <si>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</si>
  <si>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</si>
  <si>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</si>
  <si>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</si>
  <si>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</si>
  <si>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</si>
  <si>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</si>
  <si>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</si>
  <si>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</si>
  <si>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</si>
  <si>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</si>
  <si>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</si>
  <si>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</si>
  <si>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</si>
  <si>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</si>
  <si>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</si>
  <si>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</si>
  <si>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</si>
  <si>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</si>
  <si>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</si>
  <si>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</si>
  <si>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</si>
  <si>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</si>
  <si>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</si>
  <si>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</si>
  <si>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</si>
  <si>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</si>
  <si>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</si>
  <si>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</si>
  <si>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</si>
  <si>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</si>
  <si>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</si>
  <si>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</si>
  <si>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</si>
  <si>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</si>
  <si>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</si>
  <si>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</si>
  <si>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</si>
  <si>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</si>
  <si>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</si>
  <si>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</si>
  <si>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</si>
  <si>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</si>
  <si>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</si>
  <si>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</si>
  <si>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</si>
  <si>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</si>
  <si>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</si>
  <si>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</si>
  <si>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</si>
  <si>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</si>
  <si>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</si>
  <si>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</si>
  <si>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</si>
  <si>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</si>
  <si>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</si>
  <si>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</si>
  <si>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</si>
  <si>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</si>
  <si>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</si>
  <si>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</si>
  <si>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0217680</t>
  </si>
  <si>
    <t>Затверджений в сумі (Сто двадцять три тисячі дев"ятсот грн 00 коп) 123900,00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</si>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</sst>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0" xfId="0" applyFont="1" applyFill="1" applyAlignment="1">
      <alignment horizontal="center"/>
    </xf>
    <xf numFmtId="0" fontId="14" fillId="0" borderId="2" xfId="0" applyFont="1" applyFill="1" applyBorder="1" applyAlignment="1" applyProtection="1">
      <alignment horizontal="center"/>
    </xf>
    <xf numFmtId="0" fontId="16" fillId="0" borderId="9" xfId="0" applyFont="1" applyFill="1" applyBorder="1" applyAlignment="1" applyProtection="1">
      <alignment horizontal="left"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xf numFmtId="0" fontId="5" fillId="0" borderId="0" xfId="0" applyFont="1" applyFill="1" applyAlignment="1" applyProtection="1">
      <alignment horizontal="center"/>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6" fillId="0" borderId="0" xfId="0" applyFont="1" applyFill="1" applyBorder="1" applyAlignment="1" applyProtection="1">
      <alignment horizontal="center" vertical="top"/>
    </xf>
    <xf numFmtId="0" fontId="1" fillId="0" borderId="1" xfId="0" applyFont="1" applyFill="1" applyBorder="1" applyAlignment="1">
      <alignment horizontal="center" vertical="center" wrapText="1" shrinkToFit="1"/>
    </xf>
    <xf numFmtId="0" fontId="4" fillId="0" borderId="7" xfId="0" applyFont="1" applyFill="1" applyBorder="1" applyAlignment="1" applyProtection="1">
      <alignment horizontal="center"/>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B17" sqref="B17:D17"/>
    </sheetView>
  </sheetViews>
  <sheetFormatPr defaultRowHeight="12.75"/>
  <cols>
    <col min="1" max="1" width="58.140625" customWidth="1"/>
    <col min="2" max="2" width="11.7109375" customWidth="1"/>
    <col min="8" max="8" width="16.42578125" customWidth="1"/>
  </cols>
  <sheetData>
    <row r="2" spans="1:8">
      <c r="A2" t="s">
        <v>71</v>
      </c>
      <c r="B2" s="126" t="s">
        <v>6353</v>
      </c>
      <c r="C2" s="127"/>
      <c r="D2" s="127"/>
      <c r="E2" s="127"/>
      <c r="F2" s="127"/>
      <c r="G2" s="127"/>
      <c r="H2" s="128"/>
    </row>
    <row r="3" spans="1:8">
      <c r="A3" t="s">
        <v>72</v>
      </c>
      <c r="B3" s="129" t="s">
        <v>6354</v>
      </c>
      <c r="C3" s="130"/>
    </row>
    <row r="4" spans="1:8">
      <c r="A4" t="s">
        <v>73</v>
      </c>
      <c r="B4" s="131" t="s">
        <v>6359</v>
      </c>
      <c r="C4" s="131"/>
      <c r="D4" s="131"/>
      <c r="E4" s="131"/>
      <c r="F4" s="131"/>
      <c r="G4" s="131"/>
      <c r="H4" s="131"/>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1" t="s">
        <v>6355</v>
      </c>
      <c r="C11" s="131"/>
      <c r="D11" s="131"/>
      <c r="E11" s="131"/>
    </row>
    <row r="12" spans="1:8">
      <c r="A12" t="s">
        <v>6100</v>
      </c>
      <c r="B12" s="131" t="s">
        <v>6356</v>
      </c>
      <c r="C12" s="131"/>
      <c r="D12" s="131"/>
      <c r="E12" s="131"/>
    </row>
    <row r="14" spans="1:8">
      <c r="A14" t="s">
        <v>536</v>
      </c>
      <c r="B14" s="126" t="s">
        <v>6357</v>
      </c>
      <c r="C14" s="127"/>
      <c r="D14" s="127"/>
      <c r="E14" s="127"/>
      <c r="F14" s="128"/>
    </row>
    <row r="15" spans="1:8">
      <c r="A15" t="s">
        <v>6098</v>
      </c>
      <c r="B15" s="133" t="s">
        <v>6355</v>
      </c>
      <c r="C15" s="134"/>
      <c r="D15" s="134"/>
      <c r="E15" s="135"/>
    </row>
    <row r="16" spans="1:8">
      <c r="A16" t="s">
        <v>6101</v>
      </c>
      <c r="B16" s="133" t="s">
        <v>6362</v>
      </c>
      <c r="C16" s="134"/>
      <c r="D16" s="135"/>
      <c r="F16" t="s">
        <v>6103</v>
      </c>
    </row>
    <row r="17" spans="1:14">
      <c r="A17" t="s">
        <v>6102</v>
      </c>
      <c r="B17" s="133" t="s">
        <v>6363</v>
      </c>
      <c r="C17" s="134"/>
      <c r="D17" s="135"/>
      <c r="F17" t="s">
        <v>6104</v>
      </c>
    </row>
    <row r="18" spans="1:14">
      <c r="B18" s="120"/>
      <c r="C18" s="120"/>
      <c r="D18" s="120"/>
    </row>
    <row r="19" spans="1:14">
      <c r="B19" s="120"/>
      <c r="C19" s="120"/>
      <c r="D19" s="120"/>
    </row>
    <row r="21" spans="1:14">
      <c r="A21" t="s">
        <v>34</v>
      </c>
      <c r="B21" s="86" t="s">
        <v>3740</v>
      </c>
      <c r="C21" s="136"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7"/>
      <c r="E21" s="137"/>
      <c r="F21" s="137"/>
      <c r="G21" s="137"/>
      <c r="H21" s="138"/>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Членські внески до асоціацій органів місцевого самоврядування</v>
      </c>
    </row>
    <row r="25" spans="1:14" hidden="1">
      <c r="C25" s="132" t="str">
        <f>VLOOKUP(B26,КПКВМБ!A:B,2,FALSE)</f>
        <v>Членські внески до асоціацій органів місцевого самоврядування</v>
      </c>
      <c r="D25" s="132"/>
      <c r="E25" s="132"/>
      <c r="F25" s="132"/>
      <c r="G25" s="132"/>
      <c r="H25" s="132"/>
      <c r="I25" s="132"/>
      <c r="J25" s="132"/>
      <c r="K25" s="132"/>
      <c r="L25" s="132"/>
      <c r="M25" s="132"/>
      <c r="N25" s="132"/>
    </row>
    <row r="26" spans="1:14" ht="12.75" hidden="1" customHeight="1">
      <c r="A26" t="s">
        <v>3420</v>
      </c>
      <c r="B26" s="122" t="str">
        <f>RIGHT(B23,4)</f>
        <v>7680</v>
      </c>
      <c r="C26" s="132"/>
      <c r="D26" s="132"/>
      <c r="E26" s="132"/>
      <c r="F26" s="132"/>
      <c r="G26" s="132"/>
      <c r="H26" s="132"/>
      <c r="I26" s="132"/>
      <c r="J26" s="132"/>
      <c r="K26" s="132"/>
      <c r="L26" s="132"/>
      <c r="M26" s="132"/>
      <c r="N26" s="132"/>
    </row>
    <row r="27" spans="1:14" hidden="1">
      <c r="C27" s="132"/>
      <c r="D27" s="132"/>
      <c r="E27" s="132"/>
      <c r="F27" s="132"/>
      <c r="G27" s="132"/>
      <c r="H27" s="132"/>
      <c r="I27" s="132"/>
      <c r="J27" s="132"/>
      <c r="K27" s="132"/>
      <c r="L27" s="132"/>
      <c r="M27" s="132"/>
      <c r="N27" s="132"/>
    </row>
    <row r="29" spans="1:14" ht="22.5">
      <c r="A29" s="114"/>
      <c r="B29" s="114"/>
      <c r="C29" s="114"/>
      <c r="D29" s="114"/>
      <c r="E29" s="114"/>
      <c r="F29" s="114"/>
      <c r="G29" s="114"/>
      <c r="H29" s="114"/>
      <c r="I29" s="114"/>
      <c r="J29" s="114"/>
      <c r="K29" s="114"/>
      <c r="L29" s="114"/>
    </row>
  </sheetData>
  <sheetProtection sheet="1" formatColumns="0" formatRows="0"/>
  <mergeCells count="11">
    <mergeCell ref="C25:N27"/>
    <mergeCell ref="B15:E15"/>
    <mergeCell ref="C21:H21"/>
    <mergeCell ref="B16:D16"/>
    <mergeCell ref="B17:D17"/>
    <mergeCell ref="B2:H2"/>
    <mergeCell ref="B3:C3"/>
    <mergeCell ref="B4:H4"/>
    <mergeCell ref="B11:E11"/>
    <mergeCell ref="B14:F14"/>
    <mergeCell ref="B12:E12"/>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60" zoomScale="75" zoomScaleNormal="75" workbookViewId="0">
      <selection activeCell="F134" sqref="E132:F134"/>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39" t="s">
        <v>2617</v>
      </c>
      <c r="C1" s="139"/>
      <c r="D1" s="139"/>
      <c r="E1" s="139"/>
    </row>
    <row r="2" spans="1:13" ht="48" customHeight="1">
      <c r="B2" s="139"/>
      <c r="C2" s="139"/>
      <c r="D2" s="139"/>
      <c r="E2" s="139"/>
    </row>
    <row r="4" spans="1:13" s="4" customFormat="1" ht="15.75" customHeight="1">
      <c r="A4" s="59"/>
      <c r="B4" s="148" t="s">
        <v>6361</v>
      </c>
      <c r="C4" s="148"/>
      <c r="D4" s="148"/>
      <c r="E4" s="148"/>
      <c r="F4" s="18"/>
      <c r="G4" s="140"/>
      <c r="H4" s="140"/>
      <c r="I4" s="140"/>
      <c r="J4" s="140"/>
      <c r="K4" s="18"/>
      <c r="L4" s="18"/>
      <c r="M4" s="18"/>
    </row>
    <row r="5" spans="1:13" s="4" customFormat="1" ht="19.5" customHeight="1">
      <c r="A5" s="60"/>
      <c r="B5" s="149"/>
      <c r="C5" s="149"/>
      <c r="D5" s="149"/>
      <c r="E5" s="149"/>
      <c r="F5" s="1"/>
      <c r="G5" s="34"/>
      <c r="H5" s="24"/>
      <c r="I5" s="24"/>
      <c r="J5" s="24"/>
      <c r="K5" s="2"/>
      <c r="L5" s="2"/>
      <c r="M5" s="2"/>
    </row>
    <row r="6" spans="1:13" s="4" customFormat="1" ht="12.75" customHeight="1">
      <c r="A6" s="59"/>
      <c r="B6" s="161" t="s">
        <v>863</v>
      </c>
      <c r="C6" s="161"/>
      <c r="D6" s="161"/>
      <c r="E6" s="161"/>
      <c r="F6" s="3"/>
      <c r="G6" s="1"/>
      <c r="H6" s="1"/>
      <c r="I6" s="3"/>
      <c r="J6" s="3"/>
      <c r="K6" s="3"/>
      <c r="L6" s="3"/>
      <c r="M6" s="3"/>
    </row>
    <row r="7" spans="1:13" s="4" customFormat="1" ht="26.25" customHeight="1">
      <c r="A7" s="62"/>
      <c r="B7" s="162" t="str">
        <f>Заполнить!$B$14</f>
        <v>Міський голова</v>
      </c>
      <c r="C7" s="162"/>
      <c r="D7" s="162"/>
      <c r="E7" s="162"/>
      <c r="F7" s="18"/>
      <c r="G7" s="2"/>
      <c r="H7" s="2"/>
      <c r="I7" s="18"/>
      <c r="J7" s="18"/>
      <c r="K7" s="18"/>
      <c r="L7" s="18"/>
      <c r="M7" s="18"/>
    </row>
    <row r="8" spans="1:13" s="40" customFormat="1" ht="12.75" customHeight="1">
      <c r="A8" s="63"/>
      <c r="B8" s="161" t="s">
        <v>52</v>
      </c>
      <c r="C8" s="161"/>
      <c r="D8" s="161"/>
      <c r="E8" s="161"/>
      <c r="F8" s="43"/>
      <c r="G8" s="45"/>
      <c r="H8" s="45"/>
      <c r="I8" s="43"/>
      <c r="J8" s="43"/>
      <c r="K8" s="43"/>
      <c r="L8" s="43"/>
      <c r="M8" s="43"/>
    </row>
    <row r="9" spans="1:13" s="4" customFormat="1" ht="18.75" customHeight="1">
      <c r="A9" s="59"/>
      <c r="B9" s="64"/>
      <c r="C9" s="65"/>
      <c r="D9" s="163" t="str">
        <f>Заполнить!$B$15</f>
        <v>Тарас КУЧМА</v>
      </c>
      <c r="E9" s="163"/>
      <c r="F9" s="18"/>
      <c r="G9" s="1"/>
      <c r="H9" s="1"/>
      <c r="I9" s="19"/>
      <c r="J9" s="3"/>
      <c r="K9" s="18"/>
      <c r="L9" s="18"/>
      <c r="M9" s="18"/>
    </row>
    <row r="10" spans="1:13" s="40" customFormat="1" ht="12.75" customHeight="1">
      <c r="A10" s="66"/>
      <c r="B10" s="161" t="s">
        <v>36</v>
      </c>
      <c r="C10" s="161"/>
      <c r="D10" s="156"/>
      <c r="E10" s="156"/>
      <c r="G10" s="41"/>
      <c r="H10" s="41"/>
      <c r="I10" s="42"/>
      <c r="J10" s="43"/>
      <c r="K10" s="44"/>
      <c r="L10" s="44"/>
      <c r="M10" s="44"/>
    </row>
    <row r="11" spans="1:13" s="4" customFormat="1" ht="12.75" customHeight="1">
      <c r="A11" s="59"/>
      <c r="B11" s="160" t="str">
        <f>Заполнить!$B$16</f>
        <v>12 січня 2021 р.</v>
      </c>
      <c r="C11" s="160"/>
      <c r="D11" s="67"/>
      <c r="E11" s="67"/>
      <c r="F11" s="18"/>
      <c r="G11" s="1"/>
      <c r="H11" s="1"/>
      <c r="I11" s="18"/>
      <c r="J11" s="18"/>
      <c r="K11" s="18"/>
      <c r="L11" s="18"/>
      <c r="M11" s="18"/>
    </row>
    <row r="12" spans="1:13" s="4" customFormat="1" ht="12.75" customHeight="1">
      <c r="A12" s="62"/>
      <c r="B12" s="161"/>
      <c r="C12" s="16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46" t="s">
        <v>6097</v>
      </c>
      <c r="B14" s="147"/>
      <c r="C14" s="147"/>
      <c r="D14" s="147"/>
      <c r="E14" s="147"/>
    </row>
    <row r="15" spans="1:13" s="9" customFormat="1" ht="19.5" hidden="1" customHeight="1">
      <c r="A15" s="150" t="s">
        <v>53</v>
      </c>
      <c r="B15" s="150"/>
      <c r="C15" s="150"/>
      <c r="D15" s="150"/>
      <c r="E15" s="150"/>
    </row>
    <row r="16" spans="1:13" s="9" customFormat="1" ht="15.75" hidden="1" customHeight="1">
      <c r="A16" s="153" t="s">
        <v>44</v>
      </c>
      <c r="B16" s="153"/>
      <c r="C16" s="153"/>
      <c r="D16" s="153"/>
      <c r="E16" s="153"/>
      <c r="F16" s="143"/>
      <c r="G16" s="143"/>
      <c r="H16" s="143"/>
      <c r="I16" s="143"/>
      <c r="J16" s="143"/>
    </row>
    <row r="17" spans="1:65" s="9" customFormat="1" ht="20.25" customHeight="1">
      <c r="A17" s="144" t="str">
        <f>CONCATENATE(Заполнить!$B$3,"  ",Заполнить!$B$2)</f>
        <v>26307196  Виконавчий комітет Дрогобицької міської ради</v>
      </c>
      <c r="B17" s="144"/>
      <c r="C17" s="144"/>
      <c r="D17" s="144"/>
      <c r="E17" s="144"/>
    </row>
    <row r="18" spans="1:65" s="9" customFormat="1" ht="12.75" customHeight="1">
      <c r="A18" s="158" t="s">
        <v>70</v>
      </c>
      <c r="B18" s="158"/>
      <c r="C18" s="158"/>
      <c r="D18" s="158"/>
      <c r="E18" s="158"/>
      <c r="F18" s="143"/>
      <c r="G18" s="143"/>
      <c r="H18" s="143"/>
      <c r="I18" s="143"/>
      <c r="J18" s="143"/>
    </row>
    <row r="19" spans="1:65" s="9" customFormat="1" ht="17.25" customHeight="1">
      <c r="A19" s="144" t="str">
        <f>Заполнить!$B$4</f>
        <v>Дрогобич, Дрогобицький район, Львівська область</v>
      </c>
      <c r="B19" s="144"/>
      <c r="C19" s="144"/>
      <c r="D19" s="144"/>
      <c r="E19" s="144"/>
      <c r="F19" s="143"/>
      <c r="G19" s="143"/>
      <c r="H19" s="143"/>
      <c r="I19" s="143"/>
      <c r="J19" s="143"/>
    </row>
    <row r="20" spans="1:65" s="9" customFormat="1" ht="12.75" customHeight="1">
      <c r="A20" s="158" t="s">
        <v>42</v>
      </c>
      <c r="B20" s="158"/>
      <c r="C20" s="158"/>
      <c r="D20" s="158"/>
      <c r="E20" s="158"/>
      <c r="F20" s="143"/>
      <c r="G20" s="143"/>
      <c r="H20" s="143"/>
      <c r="I20" s="143"/>
      <c r="J20" s="143"/>
    </row>
    <row r="21" spans="1:65" s="9" customFormat="1" ht="15.75" customHeight="1">
      <c r="A21" s="151"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51"/>
      <c r="C21" s="151"/>
      <c r="D21" s="151"/>
      <c r="E21" s="151"/>
      <c r="F21" s="17"/>
      <c r="G21" s="14"/>
      <c r="H21" s="14"/>
      <c r="I21" s="14"/>
      <c r="J21" s="14"/>
    </row>
    <row r="22" spans="1:65" s="9" customFormat="1" ht="48.75" customHeight="1">
      <c r="A22" s="14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45"/>
      <c r="C22" s="145"/>
      <c r="D22" s="145"/>
      <c r="E22" s="145"/>
      <c r="F22" s="17"/>
      <c r="G22" s="14"/>
      <c r="H22" s="14"/>
      <c r="I22" s="14"/>
      <c r="J22" s="14"/>
    </row>
    <row r="23" spans="1:65" s="9" customFormat="1" ht="18.75" customHeight="1">
      <c r="A23" s="14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45"/>
      <c r="C23" s="145"/>
      <c r="D23" s="145"/>
      <c r="E23" s="145"/>
      <c r="F23" s="17"/>
      <c r="G23" s="14"/>
      <c r="H23" s="14"/>
      <c r="I23" s="14"/>
      <c r="J23" s="14"/>
    </row>
    <row r="24" spans="1:65" s="17" customFormat="1" ht="48.75" customHeight="1">
      <c r="A24" s="152"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0217680  Членські внески до асоціацій органів місцевого самоврядування)</v>
      </c>
      <c r="B24" s="152"/>
      <c r="C24" s="152"/>
      <c r="D24" s="152"/>
      <c r="E24" s="152"/>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41" t="s">
        <v>864</v>
      </c>
      <c r="B27" s="142" t="s">
        <v>64</v>
      </c>
      <c r="C27" s="157" t="s">
        <v>58</v>
      </c>
      <c r="D27" s="157"/>
      <c r="E27" s="142" t="s">
        <v>3199</v>
      </c>
    </row>
    <row r="28" spans="1:65" s="8" customFormat="1" ht="33" customHeight="1">
      <c r="A28" s="141"/>
      <c r="B28" s="142"/>
      <c r="C28" s="46" t="s">
        <v>55</v>
      </c>
      <c r="D28" s="46" t="s">
        <v>56</v>
      </c>
      <c r="E28" s="142"/>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123900</v>
      </c>
      <c r="D30" s="94">
        <f>D32</f>
        <v>0</v>
      </c>
      <c r="E30" s="94">
        <f>C30+D30</f>
        <v>123900</v>
      </c>
      <c r="F30" s="16"/>
      <c r="G30" s="16"/>
      <c r="H30" s="16"/>
      <c r="I30" s="16"/>
      <c r="J30" s="16"/>
    </row>
    <row r="31" spans="1:65" s="9" customFormat="1" ht="13.5" customHeight="1">
      <c r="A31" s="27" t="s">
        <v>41</v>
      </c>
      <c r="B31" s="28" t="s">
        <v>43</v>
      </c>
      <c r="C31" s="94">
        <f>C54</f>
        <v>123900</v>
      </c>
      <c r="D31" s="94" t="s">
        <v>43</v>
      </c>
      <c r="E31" s="94">
        <f>C31</f>
        <v>123900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64" t="s">
        <v>867</v>
      </c>
      <c r="B52" s="28"/>
      <c r="C52" s="94" t="s">
        <v>43</v>
      </c>
      <c r="D52" s="95"/>
      <c r="E52" s="94"/>
    </row>
    <row r="53" spans="1:6" s="9" customFormat="1" ht="15">
      <c r="A53" s="165"/>
      <c r="B53" s="28"/>
      <c r="C53" s="94" t="s">
        <v>43</v>
      </c>
      <c r="D53" s="95" t="s">
        <v>3203</v>
      </c>
      <c r="E53" s="94" t="s">
        <v>3203</v>
      </c>
    </row>
    <row r="54" spans="1:6" s="9" customFormat="1" ht="15">
      <c r="A54" s="30" t="s">
        <v>61</v>
      </c>
      <c r="B54" s="28" t="s">
        <v>43</v>
      </c>
      <c r="C54" s="99">
        <f>C55+C91+C111+C112+C116</f>
        <v>123900</v>
      </c>
      <c r="D54" s="99">
        <f>D55+D91+D111+D112+D116</f>
        <v>0</v>
      </c>
      <c r="E54" s="100">
        <f t="shared" ref="E54:E79" si="1">SUM(C54:D54)</f>
        <v>123900</v>
      </c>
      <c r="F54" s="23"/>
    </row>
    <row r="55" spans="1:6" s="9" customFormat="1" ht="17.25" customHeight="1">
      <c r="A55" s="33" t="str">
        <f>VLOOKUP(B55,ДовКЕКВ!A:B,2,FALSE)</f>
        <v>Поточні видатки</v>
      </c>
      <c r="B55" s="92">
        <v>2000</v>
      </c>
      <c r="C55" s="99">
        <f>C56+C62+C79+C82+C86+C90</f>
        <v>123900</v>
      </c>
      <c r="D55" s="99">
        <f>D56+D62+D79+D82+D86+D90</f>
        <v>0</v>
      </c>
      <c r="E55" s="100">
        <f t="shared" si="1"/>
        <v>123900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0</v>
      </c>
      <c r="D62" s="99">
        <f>SUM(D63:D69)+D76</f>
        <v>0</v>
      </c>
      <c r="E62" s="100">
        <f t="shared" si="1"/>
        <v>0</v>
      </c>
    </row>
    <row r="63" spans="1:6" s="9" customFormat="1" ht="15">
      <c r="A63" s="33" t="str">
        <f>VLOOKUP(B63,ДовКЕКВ!A:B,2,FALSE)</f>
        <v>Предмети, матеріали, обладнання та інвентар</v>
      </c>
      <c r="B63" s="92">
        <v>2210</v>
      </c>
      <c r="C63" s="98"/>
      <c r="D63" s="98">
        <v>0</v>
      </c>
      <c r="E63" s="100">
        <f t="shared" si="1"/>
        <v>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c r="D66" s="98">
        <v>0</v>
      </c>
      <c r="E66" s="100">
        <f t="shared" si="1"/>
        <v>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v>123900</v>
      </c>
      <c r="D90" s="98"/>
      <c r="E90" s="100">
        <f t="shared" si="2"/>
        <v>123900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5" t="str">
        <f>Заполнить!B11</f>
        <v>Тарас КУЧМА</v>
      </c>
      <c r="E119" s="155"/>
      <c r="F119" s="14"/>
    </row>
    <row r="120" spans="1:7" s="38" customFormat="1" ht="12.75" customHeight="1">
      <c r="A120" s="75"/>
      <c r="B120" s="61" t="s">
        <v>36</v>
      </c>
      <c r="C120" s="76"/>
      <c r="D120" s="156"/>
      <c r="E120" s="156"/>
      <c r="F120" s="37"/>
    </row>
    <row r="121" spans="1:7" s="9" customFormat="1" ht="30">
      <c r="A121" s="104" t="s">
        <v>1658</v>
      </c>
      <c r="B121" s="65"/>
      <c r="C121" s="74"/>
      <c r="D121" s="155" t="str">
        <f>Заполнить!B12</f>
        <v>Марія ОРШАНСЬКА</v>
      </c>
      <c r="E121" s="155"/>
      <c r="F121" s="14"/>
    </row>
    <row r="122" spans="1:7" s="38" customFormat="1" ht="11.25">
      <c r="A122" s="77"/>
      <c r="B122" s="61" t="s">
        <v>36</v>
      </c>
      <c r="C122" s="76"/>
      <c r="D122" s="156"/>
      <c r="E122" s="156"/>
      <c r="F122" s="37"/>
    </row>
    <row r="123" spans="1:7" s="9" customFormat="1" ht="15">
      <c r="A123" s="78" t="str">
        <f>Заполнить!$B$17</f>
        <v xml:space="preserve">              12 січня 2021 р.</v>
      </c>
      <c r="B123" s="79"/>
      <c r="C123" s="67"/>
      <c r="D123" s="153"/>
      <c r="E123" s="153"/>
      <c r="F123" s="154"/>
      <c r="G123" s="154"/>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59" t="s">
        <v>6096</v>
      </c>
      <c r="B127" s="159"/>
      <c r="C127" s="159"/>
      <c r="D127" s="159"/>
      <c r="E127" s="159"/>
    </row>
    <row r="128" spans="1:7" ht="34.5" customHeight="1">
      <c r="A128" s="159"/>
      <c r="B128" s="159"/>
      <c r="C128" s="159"/>
      <c r="D128" s="159"/>
      <c r="E128" s="159"/>
    </row>
    <row r="129" spans="1:1">
      <c r="A129" s="8"/>
    </row>
  </sheetData>
  <mergeCells count="38">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 ref="F123:G123"/>
    <mergeCell ref="D121:E121"/>
    <mergeCell ref="D122:E122"/>
    <mergeCell ref="D119:E119"/>
    <mergeCell ref="F19:J19"/>
    <mergeCell ref="C27:D27"/>
    <mergeCell ref="E27:E28"/>
    <mergeCell ref="A23:E23"/>
    <mergeCell ref="A20:E20"/>
    <mergeCell ref="F20:J20"/>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s>
  <phoneticPr fontId="0" type="noConversion"/>
  <pageMargins left="0.78740157480314965" right="0.19685039370078741" top="0.28000000000000003" bottom="0.24" header="0.31" footer="0.26"/>
  <pageSetup paperSize="9" scale="77"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2021-01-14T14:55:07Z</cp:lastPrinted>
  <dcterms:created xsi:type="dcterms:W3CDTF">1999-07-07T07:42:48Z</dcterms:created>
  <dcterms:modified xsi:type="dcterms:W3CDTF">2023-07-28T09:27:28Z</dcterms:modified>
</cp:coreProperties>
</file>