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D:\Users\User\Desktop\Дані і набори даних ОТГ Дрогобицька\06.05.2021\Відділ Культури\"/>
    </mc:Choice>
  </mc:AlternateContent>
  <bookViews>
    <workbookView xWindow="0" yWindow="0" windowWidth="21570" windowHeight="5520"/>
  </bookViews>
  <sheets>
    <sheet name="муз" sheetId="1" r:id="rId1"/>
  </sheets>
  <definedNames>
    <definedName name="_xlnm.Print_Area" localSheetId="0">муз!$A$1:$N$88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0" i="1" l="1"/>
  <c r="M80" i="1"/>
  <c r="L80" i="1"/>
  <c r="L78" i="1"/>
  <c r="N76" i="1"/>
  <c r="M76" i="1"/>
  <c r="L76" i="1"/>
  <c r="L74" i="1"/>
  <c r="J74" i="1"/>
  <c r="M74" i="1" s="1"/>
  <c r="G74" i="1"/>
  <c r="H74" i="1" s="1"/>
  <c r="H78" i="1" s="1"/>
  <c r="B72" i="1"/>
  <c r="M71" i="1"/>
  <c r="L71" i="1"/>
  <c r="N70" i="1"/>
  <c r="M70" i="1"/>
  <c r="L70" i="1"/>
  <c r="M67" i="1"/>
  <c r="L67" i="1"/>
  <c r="M66" i="1"/>
  <c r="L66" i="1"/>
  <c r="N65" i="1"/>
  <c r="L65" i="1"/>
  <c r="G65" i="1"/>
  <c r="M62" i="1"/>
  <c r="L62" i="1"/>
  <c r="K62" i="1"/>
  <c r="N62" i="1" s="1"/>
  <c r="J62" i="1"/>
  <c r="J65" i="1" s="1"/>
  <c r="M65" i="1" s="1"/>
  <c r="H62" i="1"/>
  <c r="M61" i="1"/>
  <c r="L61" i="1"/>
  <c r="K61" i="1"/>
  <c r="N61" i="1" s="1"/>
  <c r="H61" i="1"/>
  <c r="P60" i="1"/>
  <c r="M60" i="1"/>
  <c r="L60" i="1"/>
  <c r="K60" i="1"/>
  <c r="N60" i="1" s="1"/>
  <c r="J60" i="1"/>
  <c r="H60" i="1"/>
  <c r="M59" i="1"/>
  <c r="K59" i="1"/>
  <c r="N59" i="1" s="1"/>
  <c r="I59" i="1"/>
  <c r="L59" i="1" s="1"/>
  <c r="H59" i="1"/>
  <c r="F59" i="1"/>
  <c r="M58" i="1"/>
  <c r="L58" i="1"/>
  <c r="K58" i="1"/>
  <c r="H58" i="1"/>
  <c r="N58" i="1" s="1"/>
  <c r="M57" i="1"/>
  <c r="L57" i="1"/>
  <c r="K57" i="1"/>
  <c r="N57" i="1" s="1"/>
  <c r="H57" i="1"/>
  <c r="Q56" i="1"/>
  <c r="P56" i="1"/>
  <c r="M56" i="1"/>
  <c r="L56" i="1"/>
  <c r="K56" i="1"/>
  <c r="K71" i="1" s="1"/>
  <c r="N71" i="1" s="1"/>
  <c r="H56" i="1"/>
  <c r="N56" i="1" s="1"/>
  <c r="M55" i="1"/>
  <c r="L55" i="1"/>
  <c r="K55" i="1"/>
  <c r="N55" i="1" s="1"/>
  <c r="H55" i="1"/>
  <c r="M54" i="1"/>
  <c r="L54" i="1"/>
  <c r="K54" i="1"/>
  <c r="H54" i="1"/>
  <c r="N54" i="1" s="1"/>
  <c r="M53" i="1"/>
  <c r="L53" i="1"/>
  <c r="K53" i="1"/>
  <c r="N53" i="1" s="1"/>
  <c r="H53" i="1"/>
  <c r="M50" i="1"/>
  <c r="M49" i="1"/>
  <c r="L49" i="1"/>
  <c r="K49" i="1"/>
  <c r="N49" i="1" s="1"/>
  <c r="H49" i="1"/>
  <c r="M48" i="1"/>
  <c r="L48" i="1"/>
  <c r="K48" i="1"/>
  <c r="H48" i="1"/>
  <c r="N48" i="1" s="1"/>
  <c r="M47" i="1"/>
  <c r="L47" i="1"/>
  <c r="K47" i="1"/>
  <c r="N47" i="1" s="1"/>
  <c r="H47" i="1"/>
  <c r="M46" i="1"/>
  <c r="L46" i="1"/>
  <c r="K46" i="1"/>
  <c r="H46" i="1"/>
  <c r="N46" i="1" s="1"/>
  <c r="M45" i="1"/>
  <c r="L45" i="1"/>
  <c r="K45" i="1"/>
  <c r="N45" i="1" s="1"/>
  <c r="H45" i="1"/>
  <c r="M44" i="1"/>
  <c r="L44" i="1"/>
  <c r="K44" i="1"/>
  <c r="H44" i="1"/>
  <c r="N44" i="1" s="1"/>
  <c r="M43" i="1"/>
  <c r="K43" i="1"/>
  <c r="N43" i="1" s="1"/>
  <c r="I43" i="1"/>
  <c r="L43" i="1" s="1"/>
  <c r="H43" i="1"/>
  <c r="F43" i="1"/>
  <c r="M42" i="1"/>
  <c r="L42" i="1"/>
  <c r="K42" i="1"/>
  <c r="H42" i="1"/>
  <c r="N42" i="1" s="1"/>
  <c r="B38" i="1"/>
  <c r="D37" i="1"/>
  <c r="E37" i="1" s="1"/>
  <c r="F37" i="1" s="1"/>
  <c r="G37" i="1" s="1"/>
  <c r="H37" i="1" s="1"/>
  <c r="I37" i="1" s="1"/>
  <c r="J37" i="1" s="1"/>
  <c r="K37" i="1" s="1"/>
  <c r="L37" i="1" s="1"/>
  <c r="M37" i="1" s="1"/>
  <c r="N37" i="1" s="1"/>
  <c r="B37" i="1"/>
  <c r="J26" i="1"/>
  <c r="I26" i="1"/>
  <c r="I50" i="1" s="1"/>
  <c r="G26" i="1"/>
  <c r="F26" i="1"/>
  <c r="F50" i="1" s="1"/>
  <c r="M25" i="1"/>
  <c r="L25" i="1"/>
  <c r="K25" i="1"/>
  <c r="N25" i="1" s="1"/>
  <c r="H25" i="1"/>
  <c r="M24" i="1"/>
  <c r="M26" i="1" s="1"/>
  <c r="L24" i="1"/>
  <c r="L26" i="1" s="1"/>
  <c r="K24" i="1"/>
  <c r="K26" i="1" s="1"/>
  <c r="K66" i="1" s="1"/>
  <c r="H24" i="1"/>
  <c r="H26" i="1" s="1"/>
  <c r="H66" i="1" s="1"/>
  <c r="B24" i="1"/>
  <c r="Q22" i="1"/>
  <c r="R22" i="1" s="1"/>
  <c r="B14" i="1"/>
  <c r="Q9" i="1"/>
  <c r="R9" i="1" s="1"/>
  <c r="B8" i="1"/>
  <c r="R7" i="1"/>
  <c r="H67" i="1" l="1"/>
  <c r="H50" i="1"/>
  <c r="L50" i="1"/>
  <c r="K67" i="1"/>
  <c r="N67" i="1" s="1"/>
  <c r="K50" i="1"/>
  <c r="N66" i="1"/>
  <c r="G78" i="1"/>
  <c r="J78" i="1"/>
  <c r="M78" i="1" s="1"/>
  <c r="N24" i="1"/>
  <c r="N26" i="1" s="1"/>
  <c r="K74" i="1"/>
  <c r="K78" i="1" l="1"/>
  <c r="N78" i="1" s="1"/>
  <c r="N74" i="1"/>
  <c r="N50" i="1"/>
</calcChain>
</file>

<file path=xl/sharedStrings.xml><?xml version="1.0" encoding="utf-8"?>
<sst xmlns="http://schemas.openxmlformats.org/spreadsheetml/2006/main" count="178" uniqueCount="113">
  <si>
    <t>ЗАТВЕРДЖЕНО
Наказ Міністерства фінансів України 26 серпня 2014 року № 836
(у редакції наказу Міністерства фінансів Українивід 29 грудня 2018 року № 1209)</t>
  </si>
  <si>
    <t>Звіт</t>
  </si>
  <si>
    <r>
      <t xml:space="preserve">про виконання паспорта бюджетної програми місцевого бюджету на  </t>
    </r>
    <r>
      <rPr>
        <b/>
        <i/>
        <sz val="10"/>
        <rFont val="Times New Roman"/>
        <family val="1"/>
        <charset val="204"/>
      </rPr>
      <t>01.01.2021</t>
    </r>
    <r>
      <rPr>
        <b/>
        <sz val="10"/>
        <rFont val="Times New Roman"/>
        <family val="1"/>
        <charset val="204"/>
      </rPr>
      <t xml:space="preserve"> року</t>
    </r>
  </si>
  <si>
    <t xml:space="preserve">     1. </t>
  </si>
  <si>
    <t>Відділ культури та мистецтв виконавчих органів Дрогобицької міської ради</t>
  </si>
  <si>
    <t>4-1</t>
  </si>
  <si>
    <t xml:space="preserve">       </t>
  </si>
  <si>
    <t xml:space="preserve">  (КПКВК МБ)    </t>
  </si>
  <si>
    <t xml:space="preserve">  (найменування головного розпорядника)</t>
  </si>
  <si>
    <t>4-2</t>
  </si>
  <si>
    <t xml:space="preserve">     2. </t>
  </si>
  <si>
    <t>4-3</t>
  </si>
  <si>
    <t xml:space="preserve">         </t>
  </si>
  <si>
    <t xml:space="preserve">     3.</t>
  </si>
  <si>
    <t>0824</t>
  </si>
  <si>
    <t>Забезпечення діяльності музеїв і виставок</t>
  </si>
  <si>
    <t xml:space="preserve">  (КПКВК МБ)   </t>
  </si>
  <si>
    <t>(КФКВК)</t>
  </si>
  <si>
    <t xml:space="preserve"> (найменування бюджетної програми)</t>
  </si>
  <si>
    <t>Цілі державної політики, на досягнення яких спрямована реалізація бюджетної програми</t>
  </si>
  <si>
    <t>N з/п</t>
  </si>
  <si>
    <t>Ціль державної політики</t>
  </si>
  <si>
    <t>Мета бюджетної програми:</t>
  </si>
  <si>
    <t xml:space="preserve"> Вивчення, збереження і використання матеріальної та духовної культури, залучення громадян до надбань національної і світової історико-культурної спадщини</t>
  </si>
  <si>
    <t>Завдання бюджетної програми:</t>
  </si>
  <si>
    <t>Завдання</t>
  </si>
  <si>
    <t>Забезпечення  збереження популяризації духовного надбання нації (розвиток інфраструктури музеїв), забезпечення виставковою діяльністю</t>
  </si>
  <si>
    <t xml:space="preserve"> Видатки (надані кредити з бюджету) та напрямки використання бюджетних коштів за бюджетною програмою</t>
  </si>
  <si>
    <t>гривень</t>
  </si>
  <si>
    <t>№ з/п</t>
  </si>
  <si>
    <t>Напрямки використання бюджетних коштів</t>
  </si>
  <si>
    <t>Затверджено у паспорті бюджетної програми</t>
  </si>
  <si>
    <t>Касові видатки (надані кредити з бюджету)</t>
  </si>
  <si>
    <t>Відхилення</t>
  </si>
  <si>
    <t>загальний фонд</t>
  </si>
  <si>
    <t>спец фонд</t>
  </si>
  <si>
    <t>разом</t>
  </si>
  <si>
    <t>Придбання музейного обладнання для експонування, екскурсійного обслуговування, а також для оцифрування фондової збірки музею "Дрогобиччина"</t>
  </si>
  <si>
    <t>Усього</t>
  </si>
  <si>
    <t>Пояснення щодо причин відхилення обсягів касових видатків (наданих кредитів з бюджету) за напрямом використання бюджетних коштів від обсягів, затверджених у паспорті бюджетної програми</t>
  </si>
  <si>
    <t xml:space="preserve"> Видатки (надані кредити з бюджету) на реалізацію місцевих/регіональних програм, які виконуються в межах  бюджетної програми</t>
  </si>
  <si>
    <t>Затверджено паспортом бюджетної програми</t>
  </si>
  <si>
    <t>Касові видатки (надані кредити)</t>
  </si>
  <si>
    <t>спеціальний фонд</t>
  </si>
  <si>
    <t xml:space="preserve">Результативні показники бюджетної програми та аналіз їх виконання </t>
  </si>
  <si>
    <t>Показники</t>
  </si>
  <si>
    <t>Одиниця виміру</t>
  </si>
  <si>
    <t>Джерело інформації</t>
  </si>
  <si>
    <t xml:space="preserve">Затверджено у паспорті бюджетної програми </t>
  </si>
  <si>
    <t xml:space="preserve">Фактичні результативні показники, досягнуті за рахунок касових видатків (наданих  кредитів з бюджету) </t>
  </si>
  <si>
    <t>усього</t>
  </si>
  <si>
    <t>загальний ф</t>
  </si>
  <si>
    <t>затрат</t>
  </si>
  <si>
    <t xml:space="preserve">Кількість установ </t>
  </si>
  <si>
    <t>Кількість музеїв</t>
  </si>
  <si>
    <t>од.</t>
  </si>
  <si>
    <t>мережа</t>
  </si>
  <si>
    <t>середнє число окладів (ставок) - всього</t>
  </si>
  <si>
    <t xml:space="preserve"> - керівних працівників</t>
  </si>
  <si>
    <t>Штатний розпис</t>
  </si>
  <si>
    <t>- спеціалістів</t>
  </si>
  <si>
    <t>- обслуговуючого та технічного персоналу</t>
  </si>
  <si>
    <t xml:space="preserve"> - робітників</t>
  </si>
  <si>
    <t>площа приміщень</t>
  </si>
  <si>
    <t>кв.м.</t>
  </si>
  <si>
    <t xml:space="preserve"> у тому числі виставкова площа , кв.м.</t>
  </si>
  <si>
    <t>видатки загального фонду на забезпечення діяльності музеїв</t>
  </si>
  <si>
    <t>тис грн</t>
  </si>
  <si>
    <t>Економія виникла за рахунок (2240 не використані кошти на встановлення охоронної сигналізації. 2110 тимчасова непрацездатність)</t>
  </si>
  <si>
    <t>продукту</t>
  </si>
  <si>
    <t>кількість проведених виставок у музеях</t>
  </si>
  <si>
    <t>Звіт установи</t>
  </si>
  <si>
    <t>квитки</t>
  </si>
  <si>
    <t>кількість екскурсій в музеях, од.</t>
  </si>
  <si>
    <t>р-70</t>
  </si>
  <si>
    <t>кількість експонатів  - всього, тис. од.</t>
  </si>
  <si>
    <t>тис од</t>
  </si>
  <si>
    <t>р-40</t>
  </si>
  <si>
    <t>у т. ч. буде експонуватися у плановому періоді</t>
  </si>
  <si>
    <t>кількість відвідувачів музеїв , осіб, у тому числі:</t>
  </si>
  <si>
    <t>осіб</t>
  </si>
  <si>
    <t xml:space="preserve">за реалізованими квитками </t>
  </si>
  <si>
    <t>безкоштовно</t>
  </si>
  <si>
    <t>касові</t>
  </si>
  <si>
    <t>плановий обсяг доходів музеїв</t>
  </si>
  <si>
    <t>у тому числі доходи від реалізації квитків</t>
  </si>
  <si>
    <t>кількість реалізованих квитків,</t>
  </si>
  <si>
    <t>шт</t>
  </si>
  <si>
    <t>Доходи в музеї зросли   за рахунок проведення виставки в Державній галереї мистецтв в Сопоті  "Бруно Шульц серед митців свого часу". Кількість квитків та доходи від їх реалізації зменшилось в зв'язку з COVID 19</t>
  </si>
  <si>
    <t>ефективності</t>
  </si>
  <si>
    <t>Середня вартість одного квитка,</t>
  </si>
  <si>
    <t xml:space="preserve"> грн</t>
  </si>
  <si>
    <t>Розрахунок</t>
  </si>
  <si>
    <t>середні витрати на одного відвідувача, грн</t>
  </si>
  <si>
    <t>у тому числі за рахунок загального фонду бюджету</t>
  </si>
  <si>
    <t>В зв'язку з збільшенням вартості квитків зросли  середні витрати на одного відвідувача</t>
  </si>
  <si>
    <t>якості</t>
  </si>
  <si>
    <t>динаміка збільшення чисельності відвідувачів в плановому періоді по відношенню до фактичного показника попереднього періоду</t>
  </si>
  <si>
    <t>%</t>
  </si>
  <si>
    <t>відсоток предметів, які експонуються, в загальній кількості експонатів основного музейного фонду</t>
  </si>
  <si>
    <t>2.</t>
  </si>
  <si>
    <t>Обсяг витрат на придбання обладнання</t>
  </si>
  <si>
    <t>Кошторис</t>
  </si>
  <si>
    <t xml:space="preserve">Кількість штук </t>
  </si>
  <si>
    <t>середні витрати на придбання одиниці обладнання</t>
  </si>
  <si>
    <t>рівень оновлення матер-технічної бази порівняно з минулим роком</t>
  </si>
  <si>
    <t>Керівник установи головного розпорядника</t>
  </si>
  <si>
    <t>бюджетних коштів                                                        __________  ________________________</t>
  </si>
  <si>
    <t>О. Яводчак</t>
  </si>
  <si>
    <t xml:space="preserve">                                                                                                                                                                                                                                  (підпис)          (ініціали та прізвище)</t>
  </si>
  <si>
    <t xml:space="preserve">Головний бухгалтер установи головного </t>
  </si>
  <si>
    <t>розпорядника бюджетних коштів                               __________  ________________________</t>
  </si>
  <si>
    <t>Т. Марцих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</si>
</sst>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₴_-;\-* #,##0_₴_-;_-* &quot;-&quot;??_₴_-;_-@_-"/>
    <numFmt numFmtId="165" formatCode="_-* #,##0.0_₴_-;\-* #,##0.0_₴_-;_-* &quot;-&quot;??_₴_-;_-@_-"/>
    <numFmt numFmtId="166" formatCode="#,##0;\-#,##0;#,&quot;-&quot;"/>
    <numFmt numFmtId="167" formatCode="#,##0.0"/>
    <numFmt numFmtId="168" formatCode="_-* #,##0.00_₴_-;\-* #,##0.00_₴_-;_-* &quot;-&quot;??_₴_-;_-@_-"/>
    <numFmt numFmtId="169" formatCode="#,##0.00;\-#,##0.00;#,&quot;-&quot;"/>
    <numFmt numFmtId="170" formatCode="0.0"/>
    <numFmt numFmtId="171" formatCode="#,##0.0;\-#,##0.0;#,&quot;-&quot;"/>
    <numFmt numFmtId="172" formatCode="0.0%"/>
  </numFmts>
  <fonts count="4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Arial"/>
      <family val="2"/>
      <charset val="204"/>
    </font>
    <font>
      <sz val="7"/>
      <name val="Times New Roman"/>
      <family val="1"/>
      <charset val="204"/>
    </font>
    <font>
      <sz val="9"/>
      <name val="Arial Cyr"/>
      <charset val="204"/>
    </font>
    <font>
      <sz val="10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name val="Arial Cyr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u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5" fillId="0" borderId="0"/>
  </cellStyleXfs>
  <cellXfs count="244">
    <xf numFmtId="0" fontId="0" fillId="0" borderId="0" xfId="0"/>
    <xf numFmtId="0" fontId="1" fillId="0" borderId="0" xfId="0" applyFont="1" applyAlignment="1">
      <alignment horizontal="left" indent="15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/>
    <xf numFmtId="0" fontId="0" fillId="0" borderId="1" xfId="0" applyBorder="1"/>
    <xf numFmtId="0" fontId="8" fillId="0" borderId="0" xfId="0" applyFont="1" applyBorder="1" applyAlignment="1"/>
    <xf numFmtId="49" fontId="0" fillId="0" borderId="0" xfId="0" applyNumberForma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0" fontId="0" fillId="0" borderId="0" xfId="0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0" fillId="0" borderId="0" xfId="0" applyFill="1"/>
    <xf numFmtId="0" fontId="11" fillId="0" borderId="0" xfId="0" applyFont="1" applyBorder="1"/>
    <xf numFmtId="0" fontId="12" fillId="0" borderId="1" xfId="0" applyFont="1" applyBorder="1" applyAlignment="1">
      <alignment horizontal="center"/>
    </xf>
    <xf numFmtId="49" fontId="13" fillId="0" borderId="1" xfId="0" applyNumberFormat="1" applyFont="1" applyBorder="1" applyAlignment="1">
      <alignment horizontal="center" wrapText="1"/>
    </xf>
    <xf numFmtId="0" fontId="14" fillId="0" borderId="1" xfId="0" applyFont="1" applyBorder="1" applyAlignment="1"/>
    <xf numFmtId="0" fontId="15" fillId="0" borderId="1" xfId="0" applyFont="1" applyBorder="1" applyAlignment="1"/>
    <xf numFmtId="0" fontId="15" fillId="0" borderId="0" xfId="0" applyFont="1" applyBorder="1" applyAlignment="1"/>
    <xf numFmtId="0" fontId="16" fillId="0" borderId="0" xfId="0" applyFont="1"/>
    <xf numFmtId="0" fontId="17" fillId="0" borderId="0" xfId="0" applyFont="1"/>
    <xf numFmtId="0" fontId="17" fillId="0" borderId="0" xfId="0" applyFont="1" applyBorder="1"/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22" fillId="0" borderId="0" xfId="0" applyFont="1" applyFill="1"/>
    <xf numFmtId="0" fontId="11" fillId="0" borderId="0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vertical="center" wrapText="1"/>
    </xf>
    <xf numFmtId="0" fontId="23" fillId="0" borderId="0" xfId="0" applyFont="1" applyFill="1"/>
    <xf numFmtId="0" fontId="18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18" fillId="0" borderId="0" xfId="0" applyFont="1" applyAlignment="1">
      <alignment horizontal="center" vertical="center" wrapText="1"/>
    </xf>
    <xf numFmtId="0" fontId="12" fillId="0" borderId="0" xfId="0" applyFont="1"/>
    <xf numFmtId="0" fontId="11" fillId="0" borderId="0" xfId="0" applyFont="1" applyAlignment="1">
      <alignment horizontal="right"/>
    </xf>
    <xf numFmtId="3" fontId="9" fillId="2" borderId="0" xfId="0" applyNumberFormat="1" applyFont="1" applyFill="1"/>
    <xf numFmtId="3" fontId="9" fillId="0" borderId="0" xfId="0" applyNumberFormat="1" applyFont="1"/>
    <xf numFmtId="0" fontId="1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3" fontId="0" fillId="0" borderId="0" xfId="0" applyNumberFormat="1"/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5" fillId="0" borderId="4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 wrapText="1"/>
    </xf>
    <xf numFmtId="164" fontId="25" fillId="0" borderId="2" xfId="0" applyNumberFormat="1" applyFont="1" applyFill="1" applyBorder="1" applyAlignment="1">
      <alignment horizontal="center" vertical="center" wrapText="1"/>
    </xf>
    <xf numFmtId="164" fontId="25" fillId="0" borderId="2" xfId="0" applyNumberFormat="1" applyFont="1" applyFill="1" applyBorder="1" applyAlignment="1">
      <alignment vertical="center" wrapText="1"/>
    </xf>
    <xf numFmtId="164" fontId="26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left" vertical="center" wrapText="1" indent="2"/>
    </xf>
    <xf numFmtId="164" fontId="4" fillId="0" borderId="2" xfId="0" applyNumberFormat="1" applyFont="1" applyBorder="1" applyAlignment="1">
      <alignment horizontal="right" vertical="center" wrapText="1"/>
    </xf>
    <xf numFmtId="164" fontId="4" fillId="0" borderId="2" xfId="0" applyNumberFormat="1" applyFont="1" applyBorder="1" applyAlignment="1">
      <alignment vertical="center" wrapText="1"/>
    </xf>
    <xf numFmtId="0" fontId="0" fillId="2" borderId="0" xfId="0" applyFill="1"/>
    <xf numFmtId="0" fontId="25" fillId="0" borderId="4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left" vertical="center" wrapText="1" indent="1"/>
    </xf>
    <xf numFmtId="0" fontId="4" fillId="0" borderId="2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27" fillId="0" borderId="0" xfId="0" applyFont="1" applyAlignment="1">
      <alignment horizontal="center" vertical="center" wrapText="1"/>
    </xf>
    <xf numFmtId="0" fontId="28" fillId="0" borderId="0" xfId="0" applyFont="1"/>
    <xf numFmtId="0" fontId="29" fillId="0" borderId="0" xfId="0" applyFont="1"/>
    <xf numFmtId="0" fontId="28" fillId="0" borderId="0" xfId="0" applyFont="1" applyAlignment="1">
      <alignment horizontal="right"/>
    </xf>
    <xf numFmtId="0" fontId="28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4" xfId="0" applyFont="1" applyBorder="1" applyAlignment="1">
      <alignment vertical="center" wrapText="1"/>
    </xf>
    <xf numFmtId="0" fontId="28" fillId="0" borderId="5" xfId="0" applyFont="1" applyBorder="1" applyAlignment="1">
      <alignment vertical="center" wrapText="1"/>
    </xf>
    <xf numFmtId="0" fontId="28" fillId="0" borderId="6" xfId="0" applyFont="1" applyBorder="1" applyAlignment="1">
      <alignment vertical="center" wrapText="1"/>
    </xf>
    <xf numFmtId="165" fontId="27" fillId="0" borderId="2" xfId="0" applyNumberFormat="1" applyFont="1" applyBorder="1" applyAlignment="1">
      <alignment vertical="center" wrapText="1"/>
    </xf>
    <xf numFmtId="164" fontId="27" fillId="0" borderId="2" xfId="0" applyNumberFormat="1" applyFont="1" applyBorder="1" applyAlignment="1">
      <alignment vertical="center" wrapText="1"/>
    </xf>
    <xf numFmtId="165" fontId="27" fillId="0" borderId="2" xfId="0" applyNumberFormat="1" applyFont="1" applyFill="1" applyBorder="1" applyAlignment="1">
      <alignment vertical="center" wrapText="1"/>
    </xf>
    <xf numFmtId="165" fontId="28" fillId="0" borderId="2" xfId="0" applyNumberFormat="1" applyFont="1" applyBorder="1" applyAlignment="1">
      <alignment horizontal="left" vertical="distributed" wrapText="1" indent="5"/>
    </xf>
    <xf numFmtId="164" fontId="28" fillId="0" borderId="2" xfId="0" applyNumberFormat="1" applyFont="1" applyBorder="1" applyAlignment="1">
      <alignment vertical="center" wrapText="1"/>
    </xf>
    <xf numFmtId="165" fontId="28" fillId="0" borderId="2" xfId="0" applyNumberFormat="1" applyFont="1" applyBorder="1" applyAlignment="1">
      <alignment horizontal="left" vertical="center" wrapText="1" indent="5"/>
    </xf>
    <xf numFmtId="0" fontId="30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left" vertical="center" wrapText="1"/>
    </xf>
    <xf numFmtId="0" fontId="32" fillId="0" borderId="13" xfId="0" applyFont="1" applyFill="1" applyBorder="1" applyAlignment="1">
      <alignment horizontal="left" vertical="center" wrapText="1"/>
    </xf>
    <xf numFmtId="0" fontId="32" fillId="0" borderId="8" xfId="0" applyFont="1" applyFill="1" applyBorder="1" applyAlignment="1">
      <alignment horizontal="left" vertical="center" wrapText="1"/>
    </xf>
    <xf numFmtId="0" fontId="32" fillId="0" borderId="10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32" fillId="0" borderId="11" xfId="0" applyFont="1" applyFill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left" vertical="center" wrapText="1"/>
    </xf>
    <xf numFmtId="0" fontId="30" fillId="0" borderId="6" xfId="0" applyFont="1" applyBorder="1" applyAlignment="1">
      <alignment horizontal="left" vertical="center" wrapText="1"/>
    </xf>
    <xf numFmtId="0" fontId="33" fillId="0" borderId="5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3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left" vertical="center" wrapText="1"/>
    </xf>
    <xf numFmtId="0" fontId="14" fillId="0" borderId="6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vertical="center" wrapText="1"/>
    </xf>
    <xf numFmtId="0" fontId="36" fillId="0" borderId="4" xfId="1" applyFont="1" applyFill="1" applyBorder="1" applyAlignment="1">
      <alignment horizontal="left" vertical="center" wrapText="1"/>
    </xf>
    <xf numFmtId="0" fontId="36" fillId="0" borderId="6" xfId="1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49" fontId="36" fillId="0" borderId="4" xfId="1" applyNumberFormat="1" applyFont="1" applyFill="1" applyBorder="1" applyAlignment="1">
      <alignment horizontal="left" vertical="center" wrapText="1"/>
    </xf>
    <xf numFmtId="49" fontId="36" fillId="0" borderId="6" xfId="1" applyNumberFormat="1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 applyProtection="1">
      <alignment horizontal="center" vertical="center"/>
      <protection locked="0"/>
    </xf>
    <xf numFmtId="3" fontId="14" fillId="0" borderId="14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left" vertical="center" wrapText="1"/>
    </xf>
    <xf numFmtId="164" fontId="14" fillId="0" borderId="2" xfId="0" applyNumberFormat="1" applyFont="1" applyFill="1" applyBorder="1" applyAlignment="1">
      <alignment horizontal="left" vertical="center" wrapText="1" indent="1"/>
    </xf>
    <xf numFmtId="0" fontId="34" fillId="0" borderId="4" xfId="0" applyFont="1" applyFill="1" applyBorder="1" applyAlignment="1">
      <alignment horizontal="left" vertical="center" wrapText="1"/>
    </xf>
    <xf numFmtId="0" fontId="34" fillId="0" borderId="5" xfId="0" applyFont="1" applyFill="1" applyBorder="1" applyAlignment="1">
      <alignment horizontal="left" vertical="center" wrapText="1"/>
    </xf>
    <xf numFmtId="0" fontId="34" fillId="0" borderId="6" xfId="0" applyFont="1" applyFill="1" applyBorder="1" applyAlignment="1">
      <alignment vertical="center" wrapText="1"/>
    </xf>
    <xf numFmtId="0" fontId="30" fillId="0" borderId="2" xfId="0" applyFont="1" applyBorder="1" applyAlignment="1">
      <alignment horizontal="center" wrapText="1"/>
    </xf>
    <xf numFmtId="0" fontId="30" fillId="0" borderId="4" xfId="0" applyFont="1" applyFill="1" applyBorder="1" applyAlignment="1">
      <alignment horizontal="left" vertical="center" wrapText="1"/>
    </xf>
    <xf numFmtId="0" fontId="30" fillId="0" borderId="6" xfId="0" applyFont="1" applyFill="1" applyBorder="1" applyAlignment="1">
      <alignment horizontal="left" vertical="center" wrapText="1"/>
    </xf>
    <xf numFmtId="0" fontId="33" fillId="0" borderId="2" xfId="0" applyFont="1" applyFill="1" applyBorder="1" applyAlignment="1">
      <alignment vertical="center" wrapText="1"/>
    </xf>
    <xf numFmtId="49" fontId="0" fillId="0" borderId="0" xfId="0" applyNumberFormat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3" fontId="26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horizontal="center"/>
    </xf>
    <xf numFmtId="0" fontId="36" fillId="0" borderId="5" xfId="1" applyFont="1" applyFill="1" applyBorder="1" applyAlignment="1">
      <alignment horizontal="left" vertical="center" wrapText="1"/>
    </xf>
    <xf numFmtId="4" fontId="14" fillId="0" borderId="2" xfId="1" applyNumberFormat="1" applyFont="1" applyFill="1" applyBorder="1" applyAlignment="1">
      <alignment horizontal="center" vertical="center" wrapText="1"/>
    </xf>
    <xf numFmtId="167" fontId="14" fillId="0" borderId="2" xfId="1" applyNumberFormat="1" applyFont="1" applyFill="1" applyBorder="1" applyAlignment="1">
      <alignment horizontal="center" vertical="center" wrapText="1"/>
    </xf>
    <xf numFmtId="4" fontId="26" fillId="0" borderId="2" xfId="0" applyNumberFormat="1" applyFont="1" applyFill="1" applyBorder="1" applyAlignment="1">
      <alignment horizontal="center" vertical="center" wrapText="1"/>
    </xf>
    <xf numFmtId="167" fontId="26" fillId="0" borderId="2" xfId="0" applyNumberFormat="1" applyFont="1" applyFill="1" applyBorder="1" applyAlignment="1">
      <alignment horizontal="center" vertical="center" wrapText="1"/>
    </xf>
    <xf numFmtId="168" fontId="4" fillId="0" borderId="2" xfId="0" applyNumberFormat="1" applyFont="1" applyFill="1" applyBorder="1" applyAlignment="1">
      <alignment vertical="center" wrapText="1"/>
    </xf>
    <xf numFmtId="165" fontId="4" fillId="0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 wrapText="1"/>
    </xf>
    <xf numFmtId="4" fontId="0" fillId="3" borderId="0" xfId="0" applyNumberFormat="1" applyFill="1"/>
    <xf numFmtId="0" fontId="0" fillId="4" borderId="0" xfId="0" applyFill="1"/>
    <xf numFmtId="0" fontId="4" fillId="0" borderId="1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left" vertical="center" wrapText="1"/>
    </xf>
    <xf numFmtId="3" fontId="37" fillId="0" borderId="2" xfId="0" applyNumberFormat="1" applyFont="1" applyFill="1" applyBorder="1" applyAlignment="1">
      <alignment horizontal="center" vertical="top" wrapText="1"/>
    </xf>
    <xf numFmtId="169" fontId="4" fillId="0" borderId="4" xfId="0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vertical="center" wrapText="1"/>
    </xf>
    <xf numFmtId="0" fontId="0" fillId="5" borderId="0" xfId="0" applyFill="1"/>
    <xf numFmtId="0" fontId="0" fillId="6" borderId="0" xfId="0" applyFill="1"/>
    <xf numFmtId="0" fontId="14" fillId="0" borderId="0" xfId="1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wrapText="1"/>
    </xf>
    <xf numFmtId="0" fontId="38" fillId="0" borderId="4" xfId="0" applyNumberFormat="1" applyFont="1" applyFill="1" applyBorder="1" applyAlignment="1">
      <alignment horizontal="left" vertical="center" wrapText="1"/>
    </xf>
    <xf numFmtId="0" fontId="38" fillId="0" borderId="5" xfId="0" applyNumberFormat="1" applyFont="1" applyFill="1" applyBorder="1" applyAlignment="1">
      <alignment horizontal="left" vertical="center" wrapText="1"/>
    </xf>
    <xf numFmtId="0" fontId="38" fillId="0" borderId="6" xfId="0" applyNumberFormat="1" applyFont="1" applyFill="1" applyBorder="1" applyAlignment="1">
      <alignment horizontal="left" vertical="center" wrapText="1"/>
    </xf>
    <xf numFmtId="0" fontId="39" fillId="0" borderId="0" xfId="0" applyNumberFormat="1" applyFont="1" applyBorder="1" applyAlignment="1">
      <alignment wrapText="1"/>
    </xf>
    <xf numFmtId="0" fontId="39" fillId="0" borderId="6" xfId="0" applyNumberFormat="1" applyFont="1" applyBorder="1" applyAlignment="1">
      <alignment wrapText="1"/>
    </xf>
    <xf numFmtId="0" fontId="39" fillId="0" borderId="2" xfId="0" applyNumberFormat="1" applyFont="1" applyBorder="1" applyAlignment="1">
      <alignment wrapText="1"/>
    </xf>
    <xf numFmtId="0" fontId="30" fillId="0" borderId="5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vertical="center" wrapText="1"/>
    </xf>
    <xf numFmtId="0" fontId="0" fillId="0" borderId="0" xfId="0" applyBorder="1"/>
    <xf numFmtId="170" fontId="26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169" fontId="4" fillId="0" borderId="2" xfId="0" applyNumberFormat="1" applyFont="1" applyFill="1" applyBorder="1" applyAlignment="1" applyProtection="1">
      <alignment horizontal="center" vertical="center"/>
      <protection locked="0"/>
    </xf>
    <xf numFmtId="170" fontId="14" fillId="0" borderId="2" xfId="0" applyNumberFormat="1" applyFont="1" applyFill="1" applyBorder="1" applyAlignment="1">
      <alignment horizontal="center" vertical="center"/>
    </xf>
    <xf numFmtId="3" fontId="37" fillId="0" borderId="2" xfId="0" applyNumberFormat="1" applyFont="1" applyFill="1" applyBorder="1" applyAlignment="1">
      <alignment horizontal="center" vertical="center" wrapText="1"/>
    </xf>
    <xf numFmtId="170" fontId="14" fillId="0" borderId="2" xfId="1" applyNumberFormat="1" applyFont="1" applyFill="1" applyBorder="1" applyAlignment="1">
      <alignment horizontal="center" vertical="center" wrapText="1"/>
    </xf>
    <xf numFmtId="0" fontId="32" fillId="0" borderId="4" xfId="0" applyNumberFormat="1" applyFont="1" applyFill="1" applyBorder="1" applyAlignment="1">
      <alignment horizontal="left" vertical="center" wrapText="1"/>
    </xf>
    <xf numFmtId="0" fontId="32" fillId="0" borderId="5" xfId="0" applyNumberFormat="1" applyFont="1" applyFill="1" applyBorder="1" applyAlignment="1">
      <alignment horizontal="left" vertical="center" wrapText="1"/>
    </xf>
    <xf numFmtId="0" fontId="34" fillId="0" borderId="5" xfId="0" applyNumberFormat="1" applyFont="1" applyFill="1" applyBorder="1" applyAlignment="1">
      <alignment vertical="center" wrapText="1"/>
    </xf>
    <xf numFmtId="0" fontId="34" fillId="0" borderId="6" xfId="0" applyNumberFormat="1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/>
    </xf>
    <xf numFmtId="1" fontId="14" fillId="0" borderId="2" xfId="0" applyNumberFormat="1" applyFont="1" applyFill="1" applyBorder="1" applyAlignment="1">
      <alignment horizontal="center" vertical="center"/>
    </xf>
    <xf numFmtId="0" fontId="14" fillId="0" borderId="5" xfId="1" applyFont="1" applyFill="1" applyBorder="1" applyAlignment="1">
      <alignment horizontal="left" vertical="center" wrapText="1"/>
    </xf>
    <xf numFmtId="169" fontId="4" fillId="0" borderId="2" xfId="0" applyNumberFormat="1" applyFont="1" applyFill="1" applyBorder="1" applyAlignment="1" applyProtection="1">
      <alignment vertical="center"/>
      <protection locked="0"/>
    </xf>
    <xf numFmtId="171" fontId="14" fillId="0" borderId="2" xfId="0" applyNumberFormat="1" applyFont="1" applyFill="1" applyBorder="1" applyAlignment="1" applyProtection="1">
      <alignment horizontal="center" vertical="center"/>
      <protection locked="0"/>
    </xf>
    <xf numFmtId="0" fontId="40" fillId="0" borderId="2" xfId="0" applyFont="1" applyFill="1" applyBorder="1" applyAlignment="1">
      <alignment horizontal="center" wrapText="1"/>
    </xf>
    <xf numFmtId="0" fontId="34" fillId="0" borderId="4" xfId="1" applyFont="1" applyFill="1" applyBorder="1" applyAlignment="1">
      <alignment horizontal="left" vertical="center" wrapText="1"/>
    </xf>
    <xf numFmtId="0" fontId="34" fillId="0" borderId="5" xfId="1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center" wrapText="1"/>
    </xf>
    <xf numFmtId="0" fontId="14" fillId="0" borderId="4" xfId="1" applyFont="1" applyFill="1" applyBorder="1" applyAlignment="1">
      <alignment vertical="center" wrapText="1"/>
    </xf>
    <xf numFmtId="0" fontId="14" fillId="0" borderId="6" xfId="1" applyFont="1" applyFill="1" applyBorder="1" applyAlignment="1">
      <alignment vertical="center" wrapText="1"/>
    </xf>
    <xf numFmtId="164" fontId="14" fillId="0" borderId="2" xfId="1" applyNumberFormat="1" applyFont="1" applyFill="1" applyBorder="1" applyAlignment="1">
      <alignment vertical="center" wrapText="1"/>
    </xf>
    <xf numFmtId="0" fontId="41" fillId="0" borderId="2" xfId="0" applyFont="1" applyFill="1" applyBorder="1" applyAlignment="1">
      <alignment vertical="center" wrapText="1"/>
    </xf>
    <xf numFmtId="0" fontId="41" fillId="0" borderId="2" xfId="0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vertical="center" wrapText="1"/>
    </xf>
    <xf numFmtId="0" fontId="14" fillId="0" borderId="4" xfId="1" applyFont="1" applyFill="1" applyBorder="1" applyAlignment="1">
      <alignment vertical="center" wrapText="1"/>
    </xf>
    <xf numFmtId="0" fontId="14" fillId="0" borderId="6" xfId="1" applyFont="1" applyFill="1" applyBorder="1" applyAlignment="1">
      <alignment vertical="center" wrapText="1"/>
    </xf>
    <xf numFmtId="0" fontId="41" fillId="0" borderId="5" xfId="0" applyFont="1" applyFill="1" applyBorder="1" applyAlignment="1">
      <alignment vertical="center" wrapText="1"/>
    </xf>
    <xf numFmtId="0" fontId="41" fillId="0" borderId="5" xfId="0" applyFont="1" applyFill="1" applyBorder="1" applyAlignment="1">
      <alignment horizontal="center" vertical="center" wrapText="1"/>
    </xf>
    <xf numFmtId="0" fontId="40" fillId="0" borderId="5" xfId="0" applyFont="1" applyFill="1" applyBorder="1" applyAlignment="1">
      <alignment vertical="center" wrapText="1"/>
    </xf>
    <xf numFmtId="0" fontId="40" fillId="0" borderId="4" xfId="0" applyFont="1" applyFill="1" applyBorder="1" applyAlignment="1">
      <alignment vertical="center"/>
    </xf>
    <xf numFmtId="0" fontId="40" fillId="0" borderId="6" xfId="0" applyFont="1" applyFill="1" applyBorder="1" applyAlignment="1">
      <alignment vertical="center" wrapText="1"/>
    </xf>
    <xf numFmtId="0" fontId="40" fillId="0" borderId="5" xfId="0" applyFont="1" applyFill="1" applyBorder="1" applyAlignment="1">
      <alignment vertical="center"/>
    </xf>
    <xf numFmtId="3" fontId="26" fillId="0" borderId="2" xfId="0" applyNumberFormat="1" applyFont="1" applyFill="1" applyBorder="1" applyAlignment="1">
      <alignment horizontal="center" vertical="center"/>
    </xf>
    <xf numFmtId="0" fontId="26" fillId="0" borderId="0" xfId="0" applyFont="1" applyFill="1" applyAlignment="1">
      <alignment vertical="center"/>
    </xf>
    <xf numFmtId="49" fontId="14" fillId="0" borderId="4" xfId="1" applyNumberFormat="1" applyFont="1" applyFill="1" applyBorder="1" applyAlignment="1">
      <alignment horizontal="left" vertical="center" wrapText="1"/>
    </xf>
    <xf numFmtId="49" fontId="14" fillId="0" borderId="6" xfId="1" applyNumberFormat="1" applyFont="1" applyFill="1" applyBorder="1" applyAlignment="1">
      <alignment horizontal="left" vertical="center" wrapText="1"/>
    </xf>
    <xf numFmtId="49" fontId="14" fillId="0" borderId="5" xfId="1" applyNumberFormat="1" applyFont="1" applyFill="1" applyBorder="1" applyAlignment="1">
      <alignment vertical="center" wrapText="1"/>
    </xf>
    <xf numFmtId="170" fontId="14" fillId="0" borderId="2" xfId="0" applyNumberFormat="1" applyFont="1" applyFill="1" applyBorder="1" applyAlignment="1">
      <alignment vertical="center"/>
    </xf>
    <xf numFmtId="172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wrapText="1"/>
    </xf>
    <xf numFmtId="0" fontId="5" fillId="0" borderId="0" xfId="0" applyNumberFormat="1" applyFont="1" applyFill="1" applyBorder="1" applyAlignment="1">
      <alignment horizontal="left" wrapText="1"/>
    </xf>
    <xf numFmtId="0" fontId="3" fillId="0" borderId="0" xfId="0" applyFont="1"/>
    <xf numFmtId="0" fontId="3" fillId="0" borderId="0" xfId="0" applyFont="1" applyFill="1"/>
    <xf numFmtId="0" fontId="42" fillId="0" borderId="0" xfId="0" applyFont="1" applyFill="1"/>
    <xf numFmtId="0" fontId="6" fillId="0" borderId="0" xfId="0" applyFont="1" applyFill="1"/>
  </cellXfs>
  <cellStyles count="2">
    <cellStyle name="Обычный" xfId="0" builtinId="0"/>
    <cellStyle name="Обычный_Культура(остат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CV103"/>
  <sheetViews>
    <sheetView tabSelected="1" topLeftCell="B52" zoomScaleNormal="100" zoomScaleSheetLayoutView="85" workbookViewId="0">
      <selection activeCell="B63" sqref="B63:N63"/>
    </sheetView>
  </sheetViews>
  <sheetFormatPr defaultRowHeight="12.75" x14ac:dyDescent="0.2"/>
  <cols>
    <col min="1" max="1" width="6.28515625" customWidth="1"/>
    <col min="2" max="2" width="20.7109375" customWidth="1"/>
    <col min="3" max="3" width="38" customWidth="1"/>
    <col min="4" max="5" width="9.85546875" customWidth="1"/>
    <col min="6" max="6" width="11.7109375" customWidth="1"/>
    <col min="7" max="7" width="12.28515625" customWidth="1"/>
    <col min="8" max="8" width="11.85546875" customWidth="1"/>
    <col min="9" max="9" width="12" customWidth="1"/>
    <col min="10" max="10" width="10.28515625" customWidth="1"/>
    <col min="11" max="11" width="12.42578125" customWidth="1"/>
    <col min="12" max="12" width="12" customWidth="1"/>
    <col min="13" max="13" width="12.140625" customWidth="1"/>
    <col min="14" max="14" width="12" customWidth="1"/>
    <col min="16" max="16" width="10.140625" bestFit="1" customWidth="1"/>
  </cols>
  <sheetData>
    <row r="1" spans="1:18" ht="9" customHeight="1" x14ac:dyDescent="0.3">
      <c r="A1" s="1"/>
      <c r="B1" s="1"/>
      <c r="C1" s="1"/>
      <c r="D1" s="1"/>
      <c r="L1" s="2" t="s">
        <v>0</v>
      </c>
      <c r="M1" s="2"/>
      <c r="N1" s="2"/>
      <c r="O1" s="2"/>
    </row>
    <row r="2" spans="1:18" ht="10.5" customHeight="1" x14ac:dyDescent="0.3">
      <c r="A2" s="1"/>
      <c r="B2" s="1"/>
      <c r="C2" s="1"/>
      <c r="D2" s="1"/>
      <c r="L2" s="2"/>
      <c r="M2" s="2"/>
      <c r="N2" s="2"/>
      <c r="O2" s="2"/>
    </row>
    <row r="3" spans="1:18" ht="10.5" customHeight="1" x14ac:dyDescent="0.3">
      <c r="A3" s="1"/>
      <c r="B3" s="1"/>
      <c r="C3" s="1"/>
      <c r="D3" s="1"/>
      <c r="L3" s="2"/>
      <c r="M3" s="2"/>
      <c r="N3" s="2"/>
      <c r="O3" s="2"/>
    </row>
    <row r="4" spans="1:18" ht="11.25" customHeight="1" x14ac:dyDescent="0.2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8" ht="14.25" customHeight="1" x14ac:dyDescent="0.2">
      <c r="A5" s="4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5"/>
    </row>
    <row r="6" spans="1:18" ht="11.25" customHeight="1" x14ac:dyDescent="0.2">
      <c r="A6" s="6" t="s">
        <v>3</v>
      </c>
      <c r="B6" s="7">
        <v>1010000</v>
      </c>
      <c r="C6" s="8" t="s">
        <v>4</v>
      </c>
      <c r="D6" s="7"/>
      <c r="E6" s="9"/>
      <c r="F6" s="8"/>
      <c r="G6" s="8"/>
      <c r="H6" s="8"/>
      <c r="I6" s="8"/>
      <c r="J6" s="10"/>
      <c r="K6" s="10"/>
      <c r="L6" s="10"/>
      <c r="M6" s="10"/>
      <c r="N6" s="10"/>
      <c r="P6" s="11" t="s">
        <v>5</v>
      </c>
      <c r="Q6" s="12">
        <v>450486.11</v>
      </c>
    </row>
    <row r="7" spans="1:18" ht="9.75" customHeight="1" x14ac:dyDescent="0.2">
      <c r="A7" s="6" t="s">
        <v>6</v>
      </c>
      <c r="B7" s="13" t="s">
        <v>7</v>
      </c>
      <c r="C7" s="14" t="s">
        <v>8</v>
      </c>
      <c r="D7" s="13"/>
      <c r="F7" s="15"/>
      <c r="G7" s="15"/>
      <c r="H7" s="15"/>
      <c r="I7" s="15"/>
      <c r="J7" s="15"/>
      <c r="K7" s="15"/>
      <c r="L7" s="15"/>
      <c r="M7" s="15"/>
      <c r="N7" s="15"/>
      <c r="P7" s="11" t="s">
        <v>9</v>
      </c>
      <c r="Q7" s="12">
        <v>51438</v>
      </c>
      <c r="R7" s="16">
        <f>SUM(Q6:Q7)</f>
        <v>501924.11</v>
      </c>
    </row>
    <row r="8" spans="1:18" ht="15" x14ac:dyDescent="0.2">
      <c r="A8" s="6" t="s">
        <v>10</v>
      </c>
      <c r="B8" s="17">
        <f>B6</f>
        <v>1010000</v>
      </c>
      <c r="C8" s="8" t="s">
        <v>4</v>
      </c>
      <c r="D8" s="17"/>
      <c r="E8" s="9"/>
      <c r="F8" s="8"/>
      <c r="G8" s="8"/>
      <c r="H8" s="8"/>
      <c r="I8" s="8"/>
      <c r="J8" s="15"/>
      <c r="K8" s="15"/>
      <c r="L8" s="15"/>
      <c r="M8" s="15"/>
      <c r="N8" s="15"/>
      <c r="O8" s="18"/>
      <c r="P8" s="11" t="s">
        <v>11</v>
      </c>
      <c r="Q8">
        <v>328220</v>
      </c>
    </row>
    <row r="9" spans="1:18" ht="11.25" customHeight="1" x14ac:dyDescent="0.2">
      <c r="A9" s="6" t="s">
        <v>12</v>
      </c>
      <c r="B9" s="13" t="s">
        <v>7</v>
      </c>
      <c r="C9" s="14" t="s">
        <v>8</v>
      </c>
      <c r="D9" s="13"/>
      <c r="F9" s="15"/>
      <c r="G9" s="15"/>
      <c r="H9" s="15"/>
      <c r="I9" s="15"/>
      <c r="J9" s="15"/>
      <c r="K9" s="15"/>
      <c r="L9" s="15"/>
      <c r="M9" s="19"/>
      <c r="N9" s="19"/>
      <c r="Q9">
        <f>SUM(Q6:Q8)</f>
        <v>830144.11</v>
      </c>
      <c r="R9" s="12">
        <f>Q9/1000</f>
        <v>830.14410999999996</v>
      </c>
    </row>
    <row r="10" spans="1:18" ht="15" x14ac:dyDescent="0.25">
      <c r="A10" s="6" t="s">
        <v>13</v>
      </c>
      <c r="B10" s="20">
        <v>1014040</v>
      </c>
      <c r="C10" s="21" t="s">
        <v>14</v>
      </c>
      <c r="D10" s="22" t="s">
        <v>15</v>
      </c>
      <c r="E10" s="9"/>
      <c r="F10" s="9"/>
      <c r="G10" s="23"/>
      <c r="H10" s="23"/>
      <c r="I10" s="23"/>
      <c r="J10" s="24"/>
      <c r="K10" s="24"/>
      <c r="L10" s="24"/>
      <c r="M10" s="24"/>
      <c r="N10" s="24"/>
      <c r="R10" s="12"/>
    </row>
    <row r="11" spans="1:18" x14ac:dyDescent="0.2">
      <c r="A11" s="25"/>
      <c r="B11" s="13" t="s">
        <v>16</v>
      </c>
      <c r="C11" s="13" t="s">
        <v>17</v>
      </c>
      <c r="D11" s="14" t="s">
        <v>18</v>
      </c>
      <c r="G11" s="26"/>
      <c r="H11" s="26"/>
      <c r="I11" s="26"/>
      <c r="J11" s="27"/>
      <c r="K11" s="27"/>
      <c r="L11" s="27"/>
      <c r="M11" s="27"/>
      <c r="N11" s="27"/>
      <c r="R11" s="12"/>
    </row>
    <row r="12" spans="1:18" x14ac:dyDescent="0.2">
      <c r="A12" s="28">
        <v>4</v>
      </c>
      <c r="B12" s="29" t="s">
        <v>19</v>
      </c>
      <c r="C12" s="29"/>
      <c r="D12" s="29"/>
      <c r="E12" s="29"/>
      <c r="F12" s="29"/>
      <c r="G12" s="29"/>
      <c r="H12" s="26"/>
      <c r="I12" s="26"/>
      <c r="J12" s="27"/>
      <c r="K12" s="27"/>
      <c r="L12" s="27"/>
      <c r="M12" s="27"/>
      <c r="N12" s="27"/>
      <c r="R12" s="12"/>
    </row>
    <row r="13" spans="1:18" x14ac:dyDescent="0.2">
      <c r="A13" s="30" t="s">
        <v>20</v>
      </c>
      <c r="B13" s="31" t="s">
        <v>21</v>
      </c>
      <c r="C13" s="31"/>
      <c r="D13" s="31"/>
      <c r="E13" s="31"/>
      <c r="F13" s="31"/>
      <c r="G13" s="31"/>
      <c r="H13" s="26"/>
      <c r="I13" s="26"/>
      <c r="J13" s="27"/>
      <c r="K13" s="27"/>
      <c r="L13" s="27"/>
      <c r="M13" s="27"/>
      <c r="N13" s="27"/>
      <c r="R13" s="12"/>
    </row>
    <row r="14" spans="1:18" ht="15.75" customHeight="1" x14ac:dyDescent="0.25">
      <c r="A14" s="32"/>
      <c r="B14" s="33" t="str">
        <f>B19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R14" s="12"/>
    </row>
    <row r="15" spans="1:18" x14ac:dyDescent="0.2">
      <c r="A15" s="28">
        <v>5</v>
      </c>
      <c r="B15" s="29" t="s">
        <v>22</v>
      </c>
      <c r="C15" s="29"/>
      <c r="D15" s="29"/>
      <c r="E15" s="29"/>
      <c r="F15" s="29"/>
      <c r="G15" s="29"/>
      <c r="H15" s="26"/>
      <c r="I15" s="26"/>
      <c r="J15" s="27"/>
      <c r="K15" s="27"/>
      <c r="L15" s="27"/>
      <c r="M15" s="27"/>
      <c r="N15" s="27"/>
      <c r="R15" s="12"/>
    </row>
    <row r="16" spans="1:18" ht="12.75" customHeight="1" x14ac:dyDescent="0.2">
      <c r="A16" s="35"/>
      <c r="B16" s="36" t="s">
        <v>23</v>
      </c>
      <c r="C16" s="36"/>
      <c r="D16" s="36"/>
      <c r="E16" s="36"/>
      <c r="F16" s="36"/>
      <c r="G16" s="36"/>
      <c r="H16" s="36"/>
      <c r="I16" s="36"/>
      <c r="J16" s="36"/>
      <c r="K16" s="36"/>
      <c r="L16" s="27"/>
      <c r="M16" s="27"/>
      <c r="N16" s="27"/>
      <c r="R16" s="12"/>
    </row>
    <row r="17" spans="1:18" ht="15" x14ac:dyDescent="0.25">
      <c r="A17" s="28">
        <v>6</v>
      </c>
      <c r="B17" s="37" t="s">
        <v>24</v>
      </c>
      <c r="C17" s="37"/>
      <c r="D17" s="37"/>
      <c r="E17" s="38"/>
      <c r="F17" s="38"/>
      <c r="G17" s="38"/>
      <c r="H17" s="26"/>
      <c r="I17" s="26"/>
      <c r="J17" s="27"/>
      <c r="K17" s="27"/>
      <c r="L17" s="27"/>
      <c r="M17" s="27"/>
      <c r="N17" s="27"/>
      <c r="R17" s="12"/>
    </row>
    <row r="18" spans="1:18" x14ac:dyDescent="0.2">
      <c r="A18" s="30" t="s">
        <v>20</v>
      </c>
      <c r="B18" s="39" t="s">
        <v>25</v>
      </c>
      <c r="C18" s="39"/>
      <c r="D18" s="39"/>
      <c r="E18" s="39"/>
      <c r="F18" s="39"/>
      <c r="G18" s="39"/>
      <c r="H18" s="26"/>
      <c r="I18" s="26"/>
      <c r="J18" s="27"/>
      <c r="K18" s="27"/>
      <c r="L18" s="27"/>
      <c r="M18" s="27"/>
      <c r="N18" s="27"/>
      <c r="R18" s="12"/>
    </row>
    <row r="19" spans="1:18" ht="12.75" customHeight="1" x14ac:dyDescent="0.25">
      <c r="A19" s="40">
        <v>1</v>
      </c>
      <c r="B19" s="41" t="s">
        <v>26</v>
      </c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27"/>
      <c r="N19" s="27"/>
      <c r="R19" s="12"/>
    </row>
    <row r="20" spans="1:18" ht="15" x14ac:dyDescent="0.25">
      <c r="A20" s="43">
        <v>7</v>
      </c>
      <c r="B20" s="15" t="s">
        <v>27</v>
      </c>
      <c r="C20" s="44"/>
      <c r="D20" s="44"/>
      <c r="E20" s="15"/>
      <c r="F20" s="15"/>
      <c r="G20" s="15"/>
      <c r="H20" s="15"/>
      <c r="I20" s="15"/>
      <c r="J20" s="15"/>
      <c r="K20" s="15"/>
      <c r="M20" s="15"/>
      <c r="N20" s="45" t="s">
        <v>28</v>
      </c>
      <c r="P20" s="11" t="s">
        <v>5</v>
      </c>
      <c r="Q20" s="46">
        <v>413801</v>
      </c>
      <c r="R20" s="47"/>
    </row>
    <row r="21" spans="1:18" ht="9.75" customHeight="1" x14ac:dyDescent="0.2">
      <c r="A21" s="48" t="s">
        <v>29</v>
      </c>
      <c r="B21" s="49" t="s">
        <v>30</v>
      </c>
      <c r="C21" s="49"/>
      <c r="D21" s="49"/>
      <c r="E21" s="49"/>
      <c r="F21" s="50" t="s">
        <v>31</v>
      </c>
      <c r="G21" s="51"/>
      <c r="H21" s="52"/>
      <c r="I21" s="50" t="s">
        <v>32</v>
      </c>
      <c r="J21" s="51"/>
      <c r="K21" s="52"/>
      <c r="L21" s="50" t="s">
        <v>33</v>
      </c>
      <c r="M21" s="51"/>
      <c r="N21" s="52"/>
      <c r="P21" s="11" t="s">
        <v>9</v>
      </c>
      <c r="Q21" s="46">
        <v>200900</v>
      </c>
      <c r="R21" s="47"/>
    </row>
    <row r="22" spans="1:18" ht="15" customHeight="1" x14ac:dyDescent="0.2">
      <c r="A22" s="48"/>
      <c r="B22" s="49"/>
      <c r="C22" s="49"/>
      <c r="D22" s="49"/>
      <c r="E22" s="49"/>
      <c r="F22" s="53" t="s">
        <v>34</v>
      </c>
      <c r="G22" s="53" t="s">
        <v>35</v>
      </c>
      <c r="H22" s="53" t="s">
        <v>36</v>
      </c>
      <c r="I22" s="53" t="s">
        <v>34</v>
      </c>
      <c r="J22" s="53" t="s">
        <v>35</v>
      </c>
      <c r="K22" s="53" t="s">
        <v>36</v>
      </c>
      <c r="L22" s="53" t="s">
        <v>34</v>
      </c>
      <c r="M22" s="53" t="s">
        <v>35</v>
      </c>
      <c r="N22" s="53" t="s">
        <v>36</v>
      </c>
      <c r="Q22" s="54">
        <f>SUM(Q20:Q21)</f>
        <v>614701</v>
      </c>
      <c r="R22" s="47">
        <f>Q22/1000</f>
        <v>614.70100000000002</v>
      </c>
    </row>
    <row r="23" spans="1:18" ht="9.75" customHeight="1" x14ac:dyDescent="0.2">
      <c r="A23" s="53">
        <v>1</v>
      </c>
      <c r="B23" s="55">
        <v>2</v>
      </c>
      <c r="C23" s="56"/>
      <c r="D23" s="56"/>
      <c r="E23" s="57"/>
      <c r="F23" s="53">
        <v>3</v>
      </c>
      <c r="G23" s="53">
        <v>4</v>
      </c>
      <c r="H23" s="53">
        <v>5</v>
      </c>
      <c r="I23" s="53">
        <v>6</v>
      </c>
      <c r="J23" s="53">
        <v>7</v>
      </c>
      <c r="K23" s="53">
        <v>8</v>
      </c>
      <c r="L23" s="53">
        <v>9</v>
      </c>
      <c r="M23" s="53">
        <v>10</v>
      </c>
      <c r="N23" s="53">
        <v>11</v>
      </c>
      <c r="R23" s="12"/>
    </row>
    <row r="24" spans="1:18" ht="38.25" customHeight="1" x14ac:dyDescent="0.2">
      <c r="A24" s="58">
        <v>1</v>
      </c>
      <c r="B24" s="59" t="str">
        <f>B19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24" s="60"/>
      <c r="D24" s="60"/>
      <c r="E24" s="61"/>
      <c r="F24" s="62">
        <v>4117400</v>
      </c>
      <c r="G24" s="62">
        <v>489600</v>
      </c>
      <c r="H24" s="63">
        <f>F24+G24</f>
        <v>4607000</v>
      </c>
      <c r="I24" s="64">
        <v>4085038</v>
      </c>
      <c r="J24" s="62">
        <v>614701</v>
      </c>
      <c r="K24" s="63">
        <f>I24+J24</f>
        <v>4699739</v>
      </c>
      <c r="L24" s="65">
        <f t="shared" ref="L24:N25" si="0">I24-F24</f>
        <v>-32362</v>
      </c>
      <c r="M24" s="66">
        <f t="shared" si="0"/>
        <v>125101</v>
      </c>
      <c r="N24" s="67">
        <f t="shared" si="0"/>
        <v>92739</v>
      </c>
      <c r="P24" s="11" t="s">
        <v>11</v>
      </c>
      <c r="Q24" s="68">
        <v>178000</v>
      </c>
      <c r="R24" s="12"/>
    </row>
    <row r="25" spans="1:18" ht="42" customHeight="1" x14ac:dyDescent="0.2">
      <c r="A25" s="58">
        <v>2</v>
      </c>
      <c r="B25" s="69" t="s">
        <v>37</v>
      </c>
      <c r="C25" s="70"/>
      <c r="D25" s="70"/>
      <c r="E25" s="71"/>
      <c r="F25" s="72"/>
      <c r="G25" s="62">
        <v>178000</v>
      </c>
      <c r="H25" s="63">
        <f>F25+G25</f>
        <v>178000</v>
      </c>
      <c r="I25" s="63"/>
      <c r="J25" s="62">
        <v>178000</v>
      </c>
      <c r="K25" s="63">
        <f>I25+J25</f>
        <v>178000</v>
      </c>
      <c r="L25" s="67">
        <f t="shared" si="0"/>
        <v>0</v>
      </c>
      <c r="M25" s="73">
        <f t="shared" si="0"/>
        <v>0</v>
      </c>
      <c r="N25" s="73">
        <f t="shared" si="0"/>
        <v>0</v>
      </c>
      <c r="R25" s="12"/>
    </row>
    <row r="26" spans="1:18" ht="15" customHeight="1" x14ac:dyDescent="0.2">
      <c r="A26" s="74"/>
      <c r="B26" s="75" t="s">
        <v>38</v>
      </c>
      <c r="C26" s="76"/>
      <c r="D26" s="76"/>
      <c r="E26" s="77"/>
      <c r="F26" s="78">
        <f>SUM(F24:F25)</f>
        <v>4117400</v>
      </c>
      <c r="G26" s="78">
        <f t="shared" ref="G26:N26" si="1">SUM(G24:G25)</f>
        <v>667600</v>
      </c>
      <c r="H26" s="78">
        <f t="shared" si="1"/>
        <v>4785000</v>
      </c>
      <c r="I26" s="78">
        <f>SUM(I24:I25)</f>
        <v>4085038</v>
      </c>
      <c r="J26" s="78">
        <f>SUM(J24:J25)</f>
        <v>792701</v>
      </c>
      <c r="K26" s="78">
        <f>SUM(K24:K25)</f>
        <v>4877739</v>
      </c>
      <c r="L26" s="73">
        <f t="shared" si="1"/>
        <v>-32362</v>
      </c>
      <c r="M26" s="67">
        <f t="shared" si="1"/>
        <v>125101</v>
      </c>
      <c r="N26" s="67">
        <f t="shared" si="1"/>
        <v>92739</v>
      </c>
      <c r="R26" s="12"/>
    </row>
    <row r="27" spans="1:18" ht="15" customHeight="1" x14ac:dyDescent="0.2">
      <c r="A27" s="79" t="s">
        <v>39</v>
      </c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79"/>
      <c r="M27" s="79"/>
      <c r="N27" s="79"/>
      <c r="R27" s="12"/>
    </row>
    <row r="28" spans="1:18" ht="15" customHeight="1" x14ac:dyDescent="0.2">
      <c r="A28" s="79"/>
      <c r="B28" s="79"/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R28" s="12"/>
    </row>
    <row r="29" spans="1:18" ht="15" customHeight="1" x14ac:dyDescent="0.2">
      <c r="A29" s="80">
        <v>8</v>
      </c>
      <c r="B29" s="81" t="s">
        <v>40</v>
      </c>
      <c r="C29" s="81"/>
      <c r="D29" s="81"/>
      <c r="E29" s="81"/>
      <c r="F29" s="81"/>
      <c r="G29" s="81"/>
      <c r="H29" s="81"/>
      <c r="I29" s="81"/>
      <c r="J29" s="81"/>
      <c r="K29" s="81"/>
      <c r="L29" s="82"/>
      <c r="M29" s="81"/>
      <c r="N29" s="83" t="s">
        <v>28</v>
      </c>
      <c r="R29" s="12"/>
    </row>
    <row r="30" spans="1:18" ht="13.5" customHeight="1" x14ac:dyDescent="0.2">
      <c r="A30" s="84" t="s">
        <v>29</v>
      </c>
      <c r="B30" s="84" t="s">
        <v>30</v>
      </c>
      <c r="C30" s="84"/>
      <c r="D30" s="84"/>
      <c r="E30" s="84"/>
      <c r="F30" s="85" t="s">
        <v>41</v>
      </c>
      <c r="G30" s="86"/>
      <c r="H30" s="87"/>
      <c r="I30" s="85" t="s">
        <v>42</v>
      </c>
      <c r="J30" s="86"/>
      <c r="K30" s="87"/>
      <c r="L30" s="85" t="s">
        <v>33</v>
      </c>
      <c r="M30" s="86"/>
      <c r="N30" s="87"/>
      <c r="R30" s="12"/>
    </row>
    <row r="31" spans="1:18" ht="8.25" customHeight="1" x14ac:dyDescent="0.2">
      <c r="A31" s="84"/>
      <c r="B31" s="84"/>
      <c r="C31" s="84"/>
      <c r="D31" s="84"/>
      <c r="E31" s="84"/>
      <c r="F31" s="88" t="s">
        <v>34</v>
      </c>
      <c r="G31" s="88" t="s">
        <v>43</v>
      </c>
      <c r="H31" s="88" t="s">
        <v>36</v>
      </c>
      <c r="I31" s="88" t="s">
        <v>34</v>
      </c>
      <c r="J31" s="88" t="s">
        <v>43</v>
      </c>
      <c r="K31" s="88" t="s">
        <v>36</v>
      </c>
      <c r="L31" s="88" t="s">
        <v>34</v>
      </c>
      <c r="M31" s="88" t="s">
        <v>43</v>
      </c>
      <c r="N31" s="88" t="s">
        <v>36</v>
      </c>
    </row>
    <row r="32" spans="1:18" ht="9.75" customHeight="1" x14ac:dyDescent="0.2">
      <c r="A32" s="88">
        <v>1</v>
      </c>
      <c r="B32" s="85">
        <v>2</v>
      </c>
      <c r="C32" s="86"/>
      <c r="D32" s="86"/>
      <c r="E32" s="87"/>
      <c r="F32" s="88">
        <v>3</v>
      </c>
      <c r="G32" s="88">
        <v>4</v>
      </c>
      <c r="H32" s="88">
        <v>5</v>
      </c>
      <c r="I32" s="88">
        <v>6</v>
      </c>
      <c r="J32" s="88">
        <v>7</v>
      </c>
      <c r="K32" s="88">
        <v>8</v>
      </c>
      <c r="L32" s="88">
        <v>9</v>
      </c>
      <c r="M32" s="88">
        <v>10</v>
      </c>
      <c r="N32" s="88">
        <v>11</v>
      </c>
    </row>
    <row r="33" spans="1:16" ht="9" customHeight="1" x14ac:dyDescent="0.2">
      <c r="A33" s="89"/>
      <c r="B33" s="90"/>
      <c r="C33" s="91"/>
      <c r="D33" s="91"/>
      <c r="E33" s="92"/>
      <c r="F33" s="93"/>
      <c r="G33" s="94"/>
      <c r="H33" s="93"/>
      <c r="I33" s="95"/>
      <c r="J33" s="94"/>
      <c r="K33" s="93"/>
      <c r="L33" s="96"/>
      <c r="M33" s="97"/>
      <c r="N33" s="98"/>
    </row>
    <row r="34" spans="1:16" ht="16.5" customHeight="1" x14ac:dyDescent="0.2">
      <c r="A34" s="99">
        <v>9</v>
      </c>
      <c r="B34" s="100" t="s">
        <v>44</v>
      </c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</row>
    <row r="35" spans="1:16" ht="30" customHeight="1" x14ac:dyDescent="0.2">
      <c r="A35" s="101" t="s">
        <v>29</v>
      </c>
      <c r="B35" s="102" t="s">
        <v>45</v>
      </c>
      <c r="C35" s="103"/>
      <c r="D35" s="104" t="s">
        <v>46</v>
      </c>
      <c r="E35" s="104" t="s">
        <v>47</v>
      </c>
      <c r="F35" s="105" t="s">
        <v>48</v>
      </c>
      <c r="G35" s="105"/>
      <c r="H35" s="105"/>
      <c r="I35" s="105" t="s">
        <v>49</v>
      </c>
      <c r="J35" s="105"/>
      <c r="K35" s="105"/>
      <c r="L35" s="106" t="s">
        <v>33</v>
      </c>
      <c r="M35" s="106"/>
      <c r="N35" s="106"/>
    </row>
    <row r="36" spans="1:16" ht="16.5" customHeight="1" x14ac:dyDescent="0.2">
      <c r="A36" s="101"/>
      <c r="B36" s="107"/>
      <c r="C36" s="108"/>
      <c r="D36" s="109"/>
      <c r="E36" s="109"/>
      <c r="F36" s="110" t="s">
        <v>34</v>
      </c>
      <c r="G36" s="110" t="s">
        <v>35</v>
      </c>
      <c r="H36" s="110" t="s">
        <v>50</v>
      </c>
      <c r="I36" s="110" t="s">
        <v>34</v>
      </c>
      <c r="J36" s="110" t="s">
        <v>35</v>
      </c>
      <c r="K36" s="110" t="s">
        <v>50</v>
      </c>
      <c r="L36" s="110" t="s">
        <v>51</v>
      </c>
      <c r="M36" s="110" t="s">
        <v>35</v>
      </c>
      <c r="N36" s="110" t="s">
        <v>50</v>
      </c>
    </row>
    <row r="37" spans="1:16" ht="6.75" customHeight="1" x14ac:dyDescent="0.2">
      <c r="A37" s="88">
        <v>1</v>
      </c>
      <c r="B37" s="85">
        <f>A37+1</f>
        <v>2</v>
      </c>
      <c r="C37" s="87"/>
      <c r="D37" s="111">
        <f>B37+1</f>
        <v>3</v>
      </c>
      <c r="E37" s="88">
        <f>D37+1</f>
        <v>4</v>
      </c>
      <c r="F37" s="88">
        <f>E37+1</f>
        <v>5</v>
      </c>
      <c r="G37" s="88">
        <f>F37+1</f>
        <v>6</v>
      </c>
      <c r="H37" s="88">
        <f t="shared" ref="H37:N37" si="2">G37+1</f>
        <v>7</v>
      </c>
      <c r="I37" s="88">
        <f t="shared" si="2"/>
        <v>8</v>
      </c>
      <c r="J37" s="88">
        <f t="shared" si="2"/>
        <v>9</v>
      </c>
      <c r="K37" s="88">
        <f t="shared" si="2"/>
        <v>10</v>
      </c>
      <c r="L37" s="88">
        <f t="shared" si="2"/>
        <v>11</v>
      </c>
      <c r="M37" s="88">
        <f t="shared" si="2"/>
        <v>12</v>
      </c>
      <c r="N37" s="88">
        <f t="shared" si="2"/>
        <v>13</v>
      </c>
    </row>
    <row r="38" spans="1:16" ht="10.5" customHeight="1" x14ac:dyDescent="0.2">
      <c r="A38" s="112" t="s">
        <v>29</v>
      </c>
      <c r="B38" s="113" t="str">
        <f>B19</f>
        <v>Забезпечення  збереження популяризації духовного надбання нації (розвиток інфраструктури музеїв), забезпечення виставковою діяльністю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5"/>
      <c r="P38" s="18"/>
    </row>
    <row r="39" spans="1:16" ht="6" customHeight="1" x14ac:dyDescent="0.2">
      <c r="A39" s="112"/>
      <c r="B39" s="116"/>
      <c r="C39" s="117"/>
      <c r="D39" s="117"/>
      <c r="E39" s="117"/>
      <c r="F39" s="117"/>
      <c r="G39" s="117"/>
      <c r="H39" s="117"/>
      <c r="I39" s="117"/>
      <c r="J39" s="117"/>
      <c r="K39" s="117"/>
      <c r="L39" s="117"/>
      <c r="M39" s="117"/>
      <c r="N39" s="118"/>
    </row>
    <row r="40" spans="1:16" ht="11.25" customHeight="1" x14ac:dyDescent="0.2">
      <c r="A40" s="119">
        <v>1</v>
      </c>
      <c r="B40" s="120" t="s">
        <v>52</v>
      </c>
      <c r="C40" s="121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22"/>
    </row>
    <row r="41" spans="1:16" ht="11.25" customHeight="1" x14ac:dyDescent="0.2">
      <c r="A41" s="123"/>
      <c r="B41" s="124" t="s">
        <v>53</v>
      </c>
      <c r="C41" s="125"/>
      <c r="D41" s="126"/>
      <c r="E41" s="126"/>
      <c r="F41" s="126"/>
      <c r="G41" s="126"/>
      <c r="H41" s="126"/>
      <c r="I41" s="127"/>
      <c r="J41" s="126"/>
      <c r="K41" s="126"/>
      <c r="L41" s="128"/>
      <c r="M41" s="129"/>
      <c r="N41" s="130"/>
    </row>
    <row r="42" spans="1:16" ht="13.5" customHeight="1" x14ac:dyDescent="0.2">
      <c r="A42" s="123"/>
      <c r="B42" s="131" t="s">
        <v>54</v>
      </c>
      <c r="C42" s="132"/>
      <c r="D42" s="127" t="s">
        <v>55</v>
      </c>
      <c r="E42" s="133" t="s">
        <v>56</v>
      </c>
      <c r="F42" s="134">
        <v>1</v>
      </c>
      <c r="G42" s="135"/>
      <c r="H42" s="134">
        <f>F42</f>
        <v>1</v>
      </c>
      <c r="I42" s="134">
        <v>1</v>
      </c>
      <c r="J42" s="135"/>
      <c r="K42" s="134">
        <f>I42</f>
        <v>1</v>
      </c>
      <c r="L42" s="136">
        <f t="shared" ref="L42:N50" si="3">I42-F42</f>
        <v>0</v>
      </c>
      <c r="M42" s="136">
        <f t="shared" si="3"/>
        <v>0</v>
      </c>
      <c r="N42" s="136">
        <f t="shared" si="3"/>
        <v>0</v>
      </c>
    </row>
    <row r="43" spans="1:16" ht="14.25" customHeight="1" x14ac:dyDescent="0.2">
      <c r="A43" s="123"/>
      <c r="B43" s="137" t="s">
        <v>57</v>
      </c>
      <c r="C43" s="138"/>
      <c r="D43" s="127" t="s">
        <v>55</v>
      </c>
      <c r="E43" s="139"/>
      <c r="F43" s="134">
        <f>SUM(F44:F47)</f>
        <v>42</v>
      </c>
      <c r="G43" s="135"/>
      <c r="H43" s="134">
        <f>F43</f>
        <v>42</v>
      </c>
      <c r="I43" s="134">
        <f>SUM(I44:I47)</f>
        <v>42</v>
      </c>
      <c r="J43" s="135"/>
      <c r="K43" s="134">
        <f>I43</f>
        <v>42</v>
      </c>
      <c r="L43" s="136">
        <f t="shared" si="3"/>
        <v>0</v>
      </c>
      <c r="M43" s="136">
        <f t="shared" si="3"/>
        <v>0</v>
      </c>
      <c r="N43" s="136">
        <f t="shared" si="3"/>
        <v>0</v>
      </c>
    </row>
    <row r="44" spans="1:16" ht="14.25" customHeight="1" x14ac:dyDescent="0.2">
      <c r="A44" s="123"/>
      <c r="B44" s="137" t="s">
        <v>58</v>
      </c>
      <c r="C44" s="138"/>
      <c r="D44" s="127" t="s">
        <v>55</v>
      </c>
      <c r="E44" s="140" t="s">
        <v>59</v>
      </c>
      <c r="F44" s="134">
        <v>9</v>
      </c>
      <c r="G44" s="135"/>
      <c r="H44" s="134">
        <f t="shared" ref="H44:H50" si="4">F44</f>
        <v>9</v>
      </c>
      <c r="I44" s="134">
        <v>9</v>
      </c>
      <c r="J44" s="135"/>
      <c r="K44" s="134">
        <f t="shared" ref="K44:K50" si="5">I44</f>
        <v>9</v>
      </c>
      <c r="L44" s="136">
        <f t="shared" si="3"/>
        <v>0</v>
      </c>
      <c r="M44" s="136">
        <f t="shared" si="3"/>
        <v>0</v>
      </c>
      <c r="N44" s="136">
        <f t="shared" si="3"/>
        <v>0</v>
      </c>
    </row>
    <row r="45" spans="1:16" ht="14.25" customHeight="1" x14ac:dyDescent="0.2">
      <c r="A45" s="123"/>
      <c r="B45" s="141" t="s">
        <v>60</v>
      </c>
      <c r="C45" s="142"/>
      <c r="D45" s="127" t="s">
        <v>55</v>
      </c>
      <c r="E45" s="143"/>
      <c r="F45" s="134">
        <v>18</v>
      </c>
      <c r="G45" s="135"/>
      <c r="H45" s="134">
        <f t="shared" si="4"/>
        <v>18</v>
      </c>
      <c r="I45" s="134">
        <v>18</v>
      </c>
      <c r="J45" s="135"/>
      <c r="K45" s="134">
        <f t="shared" si="5"/>
        <v>18</v>
      </c>
      <c r="L45" s="136">
        <f t="shared" si="3"/>
        <v>0</v>
      </c>
      <c r="M45" s="136">
        <f t="shared" si="3"/>
        <v>0</v>
      </c>
      <c r="N45" s="136">
        <f t="shared" si="3"/>
        <v>0</v>
      </c>
    </row>
    <row r="46" spans="1:16" ht="14.25" customHeight="1" x14ac:dyDescent="0.2">
      <c r="A46" s="123"/>
      <c r="B46" s="141" t="s">
        <v>61</v>
      </c>
      <c r="C46" s="142"/>
      <c r="D46" s="127" t="s">
        <v>55</v>
      </c>
      <c r="E46" s="143"/>
      <c r="F46" s="134">
        <v>0</v>
      </c>
      <c r="G46" s="135"/>
      <c r="H46" s="134">
        <f t="shared" si="4"/>
        <v>0</v>
      </c>
      <c r="I46" s="134">
        <v>0</v>
      </c>
      <c r="J46" s="135"/>
      <c r="K46" s="134">
        <f t="shared" si="5"/>
        <v>0</v>
      </c>
      <c r="L46" s="136">
        <f t="shared" si="3"/>
        <v>0</v>
      </c>
      <c r="M46" s="136">
        <f t="shared" si="3"/>
        <v>0</v>
      </c>
      <c r="N46" s="136">
        <f t="shared" si="3"/>
        <v>0</v>
      </c>
    </row>
    <row r="47" spans="1:16" ht="17.25" customHeight="1" x14ac:dyDescent="0.2">
      <c r="A47" s="123"/>
      <c r="B47" s="141" t="s">
        <v>62</v>
      </c>
      <c r="C47" s="142"/>
      <c r="D47" s="127" t="s">
        <v>55</v>
      </c>
      <c r="E47" s="144"/>
      <c r="F47" s="134">
        <v>15</v>
      </c>
      <c r="G47" s="135"/>
      <c r="H47" s="134">
        <f t="shared" si="4"/>
        <v>15</v>
      </c>
      <c r="I47" s="134">
        <v>15</v>
      </c>
      <c r="J47" s="135"/>
      <c r="K47" s="134">
        <f t="shared" si="5"/>
        <v>15</v>
      </c>
      <c r="L47" s="136">
        <f t="shared" si="3"/>
        <v>0</v>
      </c>
      <c r="M47" s="136">
        <f t="shared" si="3"/>
        <v>0</v>
      </c>
      <c r="N47" s="136">
        <f t="shared" si="3"/>
        <v>0</v>
      </c>
    </row>
    <row r="48" spans="1:16" ht="17.25" customHeight="1" x14ac:dyDescent="0.2">
      <c r="A48" s="123"/>
      <c r="B48" s="137" t="s">
        <v>63</v>
      </c>
      <c r="C48" s="138"/>
      <c r="D48" s="127" t="s">
        <v>64</v>
      </c>
      <c r="E48" s="145"/>
      <c r="F48" s="146">
        <v>2765</v>
      </c>
      <c r="G48" s="135"/>
      <c r="H48" s="134">
        <f t="shared" si="4"/>
        <v>2765</v>
      </c>
      <c r="I48" s="146">
        <v>2765</v>
      </c>
      <c r="J48" s="135"/>
      <c r="K48" s="134">
        <f t="shared" si="5"/>
        <v>2765</v>
      </c>
      <c r="L48" s="136">
        <f t="shared" si="3"/>
        <v>0</v>
      </c>
      <c r="M48" s="136">
        <f t="shared" si="3"/>
        <v>0</v>
      </c>
      <c r="N48" s="136">
        <f t="shared" si="3"/>
        <v>0</v>
      </c>
    </row>
    <row r="49" spans="1:100" ht="18" customHeight="1" x14ac:dyDescent="0.2">
      <c r="A49" s="123"/>
      <c r="B49" s="137" t="s">
        <v>65</v>
      </c>
      <c r="C49" s="138"/>
      <c r="D49" s="127" t="s">
        <v>64</v>
      </c>
      <c r="E49" s="147"/>
      <c r="F49" s="134">
        <v>370</v>
      </c>
      <c r="G49" s="135"/>
      <c r="H49" s="134">
        <f t="shared" si="4"/>
        <v>370</v>
      </c>
      <c r="I49" s="134">
        <v>370</v>
      </c>
      <c r="J49" s="135"/>
      <c r="K49" s="134">
        <f t="shared" si="5"/>
        <v>370</v>
      </c>
      <c r="L49" s="136">
        <f t="shared" si="3"/>
        <v>0</v>
      </c>
      <c r="M49" s="136">
        <f t="shared" si="3"/>
        <v>0</v>
      </c>
      <c r="N49" s="136">
        <f t="shared" si="3"/>
        <v>0</v>
      </c>
    </row>
    <row r="50" spans="1:100" ht="39" customHeight="1" x14ac:dyDescent="0.2">
      <c r="A50" s="123"/>
      <c r="B50" s="137" t="s">
        <v>66</v>
      </c>
      <c r="C50" s="138"/>
      <c r="D50" s="127" t="s">
        <v>67</v>
      </c>
      <c r="E50" s="148"/>
      <c r="F50" s="135">
        <f>F26</f>
        <v>4117400</v>
      </c>
      <c r="G50" s="135"/>
      <c r="H50" s="134">
        <f t="shared" si="4"/>
        <v>4117400</v>
      </c>
      <c r="I50" s="135">
        <f>I26</f>
        <v>4085038</v>
      </c>
      <c r="J50" s="135"/>
      <c r="K50" s="134">
        <f t="shared" si="5"/>
        <v>4085038</v>
      </c>
      <c r="L50" s="149">
        <f t="shared" si="3"/>
        <v>-32362</v>
      </c>
      <c r="M50" s="149">
        <f t="shared" si="3"/>
        <v>0</v>
      </c>
      <c r="N50" s="150">
        <f t="shared" si="3"/>
        <v>-32362</v>
      </c>
    </row>
    <row r="51" spans="1:100" ht="15.75" customHeight="1" x14ac:dyDescent="0.2">
      <c r="A51" s="123"/>
      <c r="B51" s="151" t="s">
        <v>68</v>
      </c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3"/>
    </row>
    <row r="52" spans="1:100" ht="15" customHeight="1" x14ac:dyDescent="0.2">
      <c r="A52" s="154">
        <v>2</v>
      </c>
      <c r="B52" s="155" t="s">
        <v>69</v>
      </c>
      <c r="C52" s="156"/>
      <c r="D52" s="157"/>
      <c r="E52" s="157"/>
      <c r="F52" s="157"/>
      <c r="G52" s="157"/>
      <c r="H52" s="157"/>
      <c r="I52" s="157"/>
      <c r="J52" s="157"/>
      <c r="K52" s="157"/>
      <c r="L52" s="157"/>
      <c r="M52" s="157"/>
      <c r="N52" s="157"/>
      <c r="P52">
        <v>2020</v>
      </c>
      <c r="Q52">
        <v>2019</v>
      </c>
      <c r="R52" s="158" t="s">
        <v>5</v>
      </c>
    </row>
    <row r="53" spans="1:100" ht="13.5" customHeight="1" x14ac:dyDescent="0.2">
      <c r="A53" s="123"/>
      <c r="B53" s="131" t="s">
        <v>70</v>
      </c>
      <c r="C53" s="132"/>
      <c r="D53" s="127" t="s">
        <v>55</v>
      </c>
      <c r="E53" s="159" t="s">
        <v>71</v>
      </c>
      <c r="F53" s="134">
        <v>36</v>
      </c>
      <c r="G53" s="134"/>
      <c r="H53" s="160">
        <f t="shared" ref="H53:H59" si="6">F53</f>
        <v>36</v>
      </c>
      <c r="I53" s="134">
        <v>36</v>
      </c>
      <c r="J53" s="134"/>
      <c r="K53" s="160">
        <f t="shared" ref="K53:K59" si="7">I53</f>
        <v>36</v>
      </c>
      <c r="L53" s="161">
        <f>I53-F53</f>
        <v>0</v>
      </c>
      <c r="M53" s="161">
        <f t="shared" ref="M53:N62" si="8">J53-G53</f>
        <v>0</v>
      </c>
      <c r="N53" s="161">
        <f t="shared" si="8"/>
        <v>0</v>
      </c>
      <c r="P53" t="s">
        <v>72</v>
      </c>
    </row>
    <row r="54" spans="1:100" ht="14.25" customHeight="1" x14ac:dyDescent="0.2">
      <c r="A54" s="123"/>
      <c r="B54" s="137" t="s">
        <v>73</v>
      </c>
      <c r="C54" s="138"/>
      <c r="D54" s="127" t="s">
        <v>55</v>
      </c>
      <c r="E54" s="162"/>
      <c r="F54" s="134">
        <v>1350</v>
      </c>
      <c r="G54" s="134"/>
      <c r="H54" s="160">
        <f t="shared" si="6"/>
        <v>1350</v>
      </c>
      <c r="I54" s="134">
        <v>1350</v>
      </c>
      <c r="J54" s="134"/>
      <c r="K54" s="160">
        <f t="shared" si="7"/>
        <v>1350</v>
      </c>
      <c r="L54" s="161">
        <f t="shared" ref="L54:L62" si="9">I54-F54</f>
        <v>0</v>
      </c>
      <c r="M54" s="161">
        <f t="shared" si="8"/>
        <v>0</v>
      </c>
      <c r="N54" s="161">
        <f t="shared" si="8"/>
        <v>0</v>
      </c>
      <c r="P54" s="163">
        <v>413801.2</v>
      </c>
      <c r="Q54">
        <v>591658.57999999996</v>
      </c>
      <c r="R54" s="164" t="s">
        <v>74</v>
      </c>
    </row>
    <row r="55" spans="1:100" ht="17.25" customHeight="1" x14ac:dyDescent="0.2">
      <c r="A55" s="123"/>
      <c r="B55" s="137" t="s">
        <v>75</v>
      </c>
      <c r="C55" s="165"/>
      <c r="D55" s="127" t="s">
        <v>76</v>
      </c>
      <c r="E55" s="162"/>
      <c r="F55" s="166">
        <v>56.36</v>
      </c>
      <c r="G55" s="167"/>
      <c r="H55" s="168">
        <f t="shared" si="6"/>
        <v>56.36</v>
      </c>
      <c r="I55" s="166">
        <v>56.8</v>
      </c>
      <c r="J55" s="167"/>
      <c r="K55" s="169">
        <f t="shared" si="7"/>
        <v>56.8</v>
      </c>
      <c r="L55" s="170">
        <f t="shared" si="9"/>
        <v>0.43999999999999773</v>
      </c>
      <c r="M55" s="161">
        <f t="shared" si="8"/>
        <v>0</v>
      </c>
      <c r="N55" s="170">
        <f t="shared" si="8"/>
        <v>0.43999999999999773</v>
      </c>
      <c r="P55" s="163">
        <v>-16277.39</v>
      </c>
      <c r="Q55">
        <v>-16236.8</v>
      </c>
      <c r="R55" s="164" t="s">
        <v>77</v>
      </c>
    </row>
    <row r="56" spans="1:100" ht="18" customHeight="1" x14ac:dyDescent="0.2">
      <c r="A56" s="123"/>
      <c r="B56" s="137" t="s">
        <v>78</v>
      </c>
      <c r="C56" s="165"/>
      <c r="D56" s="127" t="s">
        <v>76</v>
      </c>
      <c r="E56" s="162"/>
      <c r="F56" s="167">
        <v>2</v>
      </c>
      <c r="G56" s="167"/>
      <c r="H56" s="169">
        <f t="shared" si="6"/>
        <v>2</v>
      </c>
      <c r="I56" s="167">
        <v>1.9</v>
      </c>
      <c r="J56" s="167"/>
      <c r="K56" s="169">
        <f t="shared" si="7"/>
        <v>1.9</v>
      </c>
      <c r="L56" s="171">
        <f t="shared" si="9"/>
        <v>-0.10000000000000009</v>
      </c>
      <c r="M56" s="172">
        <f t="shared" si="8"/>
        <v>0</v>
      </c>
      <c r="N56" s="171">
        <f t="shared" si="8"/>
        <v>-0.10000000000000009</v>
      </c>
      <c r="P56" s="173">
        <f>SUM(P54:P55)</f>
        <v>397523.81</v>
      </c>
      <c r="Q56" s="174">
        <f>SUM(Q54:Q55)</f>
        <v>575421.77999999991</v>
      </c>
    </row>
    <row r="57" spans="1:100" ht="18" customHeight="1" x14ac:dyDescent="0.2">
      <c r="A57" s="123"/>
      <c r="B57" s="137" t="s">
        <v>79</v>
      </c>
      <c r="C57" s="165"/>
      <c r="D57" s="127" t="s">
        <v>80</v>
      </c>
      <c r="E57" s="175"/>
      <c r="F57" s="134">
        <v>47650</v>
      </c>
      <c r="G57" s="134"/>
      <c r="H57" s="160">
        <f t="shared" si="6"/>
        <v>47650</v>
      </c>
      <c r="I57" s="176">
        <v>23060</v>
      </c>
      <c r="J57" s="134"/>
      <c r="K57" s="160">
        <f t="shared" si="7"/>
        <v>23060</v>
      </c>
      <c r="L57" s="177">
        <f t="shared" si="9"/>
        <v>-24590</v>
      </c>
      <c r="M57" s="177">
        <f t="shared" si="8"/>
        <v>0</v>
      </c>
      <c r="N57" s="177">
        <f t="shared" si="8"/>
        <v>-24590</v>
      </c>
      <c r="O57" s="178">
        <v>47641</v>
      </c>
    </row>
    <row r="58" spans="1:100" ht="17.25" customHeight="1" x14ac:dyDescent="0.2">
      <c r="A58" s="123"/>
      <c r="B58" s="137" t="s">
        <v>81</v>
      </c>
      <c r="C58" s="165"/>
      <c r="D58" s="127" t="s">
        <v>80</v>
      </c>
      <c r="E58" s="179">
        <v>0</v>
      </c>
      <c r="F58" s="134">
        <v>25000</v>
      </c>
      <c r="G58" s="134"/>
      <c r="H58" s="160">
        <f t="shared" si="6"/>
        <v>25000</v>
      </c>
      <c r="I58" s="134">
        <v>7427</v>
      </c>
      <c r="J58" s="134"/>
      <c r="K58" s="160">
        <f t="shared" si="7"/>
        <v>7427</v>
      </c>
      <c r="L58" s="177">
        <f t="shared" si="9"/>
        <v>-17573</v>
      </c>
      <c r="M58" s="161">
        <f t="shared" si="8"/>
        <v>0</v>
      </c>
      <c r="N58" s="177">
        <f t="shared" si="8"/>
        <v>-17573</v>
      </c>
    </row>
    <row r="59" spans="1:100" ht="15.75" customHeight="1" x14ac:dyDescent="0.2">
      <c r="A59" s="123"/>
      <c r="B59" s="137" t="s">
        <v>82</v>
      </c>
      <c r="C59" s="165"/>
      <c r="D59" s="127" t="s">
        <v>80</v>
      </c>
      <c r="E59" s="179">
        <v>0</v>
      </c>
      <c r="F59" s="134">
        <f>F57-F58</f>
        <v>22650</v>
      </c>
      <c r="G59" s="134"/>
      <c r="H59" s="160">
        <f t="shared" si="6"/>
        <v>22650</v>
      </c>
      <c r="I59" s="134">
        <f>I57-I58</f>
        <v>15633</v>
      </c>
      <c r="J59" s="134"/>
      <c r="K59" s="160">
        <f t="shared" si="7"/>
        <v>15633</v>
      </c>
      <c r="L59" s="177">
        <f t="shared" si="9"/>
        <v>-7017</v>
      </c>
      <c r="M59" s="177">
        <f t="shared" si="8"/>
        <v>0</v>
      </c>
      <c r="N59" s="177">
        <f t="shared" si="8"/>
        <v>-7017</v>
      </c>
      <c r="R59" t="s">
        <v>83</v>
      </c>
    </row>
    <row r="60" spans="1:100" ht="15.75" customHeight="1" x14ac:dyDescent="0.2">
      <c r="A60" s="123"/>
      <c r="B60" s="137" t="s">
        <v>84</v>
      </c>
      <c r="C60" s="165"/>
      <c r="D60" s="127" t="s">
        <v>67</v>
      </c>
      <c r="E60" s="179">
        <v>0</v>
      </c>
      <c r="F60" s="148"/>
      <c r="G60" s="180">
        <v>489600</v>
      </c>
      <c r="H60" s="160">
        <f>G60</f>
        <v>489600</v>
      </c>
      <c r="I60" s="181"/>
      <c r="J60" s="134">
        <f>J24</f>
        <v>614701</v>
      </c>
      <c r="K60" s="160">
        <f>J60</f>
        <v>614701</v>
      </c>
      <c r="L60" s="161">
        <f t="shared" si="9"/>
        <v>0</v>
      </c>
      <c r="M60" s="177">
        <f>J60-G60</f>
        <v>125101</v>
      </c>
      <c r="N60" s="177">
        <f t="shared" si="8"/>
        <v>125101</v>
      </c>
      <c r="P60" s="182">
        <f>Q6/1000</f>
        <v>450.48611</v>
      </c>
      <c r="R60">
        <v>501.92399999999998</v>
      </c>
    </row>
    <row r="61" spans="1:100" ht="17.25" customHeight="1" x14ac:dyDescent="0.2">
      <c r="A61" s="123"/>
      <c r="B61" s="137" t="s">
        <v>85</v>
      </c>
      <c r="C61" s="165"/>
      <c r="D61" s="127" t="s">
        <v>67</v>
      </c>
      <c r="E61" s="179">
        <v>0</v>
      </c>
      <c r="F61" s="148"/>
      <c r="G61" s="180">
        <v>424600</v>
      </c>
      <c r="H61" s="160">
        <f>G61</f>
        <v>424600</v>
      </c>
      <c r="I61" s="181"/>
      <c r="J61" s="176">
        <v>397524</v>
      </c>
      <c r="K61" s="160">
        <f>J61</f>
        <v>397524</v>
      </c>
      <c r="L61" s="161">
        <f t="shared" si="9"/>
        <v>0</v>
      </c>
      <c r="M61" s="177">
        <f t="shared" si="8"/>
        <v>-27076</v>
      </c>
      <c r="N61" s="177">
        <f t="shared" si="8"/>
        <v>-27076</v>
      </c>
      <c r="P61" s="183"/>
    </row>
    <row r="62" spans="1:100" ht="16.5" customHeight="1" x14ac:dyDescent="0.2">
      <c r="A62" s="123"/>
      <c r="B62" s="137" t="s">
        <v>86</v>
      </c>
      <c r="C62" s="165"/>
      <c r="D62" s="127" t="s">
        <v>87</v>
      </c>
      <c r="E62" s="179">
        <v>0</v>
      </c>
      <c r="F62" s="148"/>
      <c r="G62" s="180">
        <v>25000</v>
      </c>
      <c r="H62" s="160">
        <f>G62</f>
        <v>25000</v>
      </c>
      <c r="I62" s="184"/>
      <c r="J62" s="134">
        <f>I58</f>
        <v>7427</v>
      </c>
      <c r="K62" s="160">
        <f>J62</f>
        <v>7427</v>
      </c>
      <c r="L62" s="161">
        <f t="shared" si="9"/>
        <v>0</v>
      </c>
      <c r="M62" s="177">
        <f t="shared" si="8"/>
        <v>-17573</v>
      </c>
      <c r="N62" s="177">
        <f t="shared" si="8"/>
        <v>-17573</v>
      </c>
    </row>
    <row r="63" spans="1:100" ht="27.75" customHeight="1" x14ac:dyDescent="0.2">
      <c r="A63" s="185"/>
      <c r="B63" s="186" t="s">
        <v>88</v>
      </c>
      <c r="C63" s="187"/>
      <c r="D63" s="187"/>
      <c r="E63" s="187"/>
      <c r="F63" s="187"/>
      <c r="G63" s="187"/>
      <c r="H63" s="187"/>
      <c r="I63" s="187"/>
      <c r="J63" s="187"/>
      <c r="K63" s="187"/>
      <c r="L63" s="187"/>
      <c r="M63" s="187"/>
      <c r="N63" s="188"/>
      <c r="O63" s="189"/>
      <c r="P63" s="189"/>
      <c r="Q63" s="189"/>
      <c r="R63" s="189"/>
      <c r="S63" s="189"/>
      <c r="T63" s="189"/>
      <c r="U63" s="189"/>
      <c r="V63" s="189"/>
      <c r="W63" s="189"/>
      <c r="X63" s="189"/>
      <c r="Y63" s="189"/>
      <c r="Z63" s="189"/>
      <c r="AA63" s="189"/>
      <c r="AB63" s="189"/>
      <c r="AC63" s="189"/>
      <c r="AD63" s="189"/>
      <c r="AE63" s="189"/>
      <c r="AF63" s="189"/>
      <c r="AG63" s="189"/>
      <c r="AH63" s="189"/>
      <c r="AI63" s="189"/>
      <c r="AJ63" s="189"/>
      <c r="AK63" s="189"/>
      <c r="AL63" s="189"/>
      <c r="AM63" s="189"/>
      <c r="AN63" s="189"/>
      <c r="AO63" s="189"/>
      <c r="AP63" s="189"/>
      <c r="AQ63" s="189"/>
      <c r="AR63" s="189"/>
      <c r="AS63" s="189"/>
      <c r="AT63" s="189"/>
      <c r="AU63" s="189"/>
      <c r="AV63" s="189"/>
      <c r="AW63" s="189"/>
      <c r="AX63" s="189"/>
      <c r="AY63" s="189"/>
      <c r="AZ63" s="189"/>
      <c r="BA63" s="189"/>
      <c r="BB63" s="189"/>
      <c r="BC63" s="189"/>
      <c r="BD63" s="189"/>
      <c r="BE63" s="189"/>
      <c r="BF63" s="189"/>
      <c r="BG63" s="189"/>
      <c r="BH63" s="189"/>
      <c r="BI63" s="189"/>
      <c r="BJ63" s="189"/>
      <c r="BK63" s="189"/>
      <c r="BL63" s="189"/>
      <c r="BM63" s="189"/>
      <c r="BN63" s="189"/>
      <c r="BO63" s="189"/>
      <c r="BP63" s="189"/>
      <c r="BQ63" s="189"/>
      <c r="BR63" s="189"/>
      <c r="BS63" s="189"/>
      <c r="BT63" s="189"/>
      <c r="BU63" s="189"/>
      <c r="BV63" s="189"/>
      <c r="BW63" s="189"/>
      <c r="BX63" s="189"/>
      <c r="BY63" s="189"/>
      <c r="BZ63" s="189"/>
      <c r="CA63" s="189"/>
      <c r="CB63" s="189"/>
      <c r="CC63" s="189"/>
      <c r="CD63" s="189"/>
      <c r="CE63" s="189"/>
      <c r="CF63" s="189"/>
      <c r="CG63" s="189"/>
      <c r="CH63" s="189"/>
      <c r="CI63" s="189"/>
      <c r="CJ63" s="189"/>
      <c r="CK63" s="190"/>
      <c r="CL63" s="191"/>
      <c r="CM63" s="191"/>
      <c r="CN63" s="191"/>
      <c r="CO63" s="191"/>
      <c r="CP63" s="191"/>
      <c r="CQ63" s="191"/>
      <c r="CR63" s="191"/>
      <c r="CS63" s="191"/>
      <c r="CT63" s="191"/>
      <c r="CU63" s="191"/>
      <c r="CV63" s="191"/>
    </row>
    <row r="64" spans="1:100" ht="11.25" customHeight="1" x14ac:dyDescent="0.2">
      <c r="A64" s="119">
        <v>3</v>
      </c>
      <c r="B64" s="155" t="s">
        <v>89</v>
      </c>
      <c r="C64" s="192"/>
      <c r="D64" s="193"/>
      <c r="E64" s="193"/>
      <c r="F64" s="193"/>
      <c r="G64" s="193"/>
      <c r="H64" s="193"/>
      <c r="I64" s="193"/>
      <c r="J64" s="193"/>
      <c r="K64" s="193"/>
      <c r="L64" s="193"/>
      <c r="M64" s="193"/>
      <c r="N64" s="193"/>
      <c r="O64" s="194"/>
      <c r="P64" s="194"/>
      <c r="Q64" s="194"/>
      <c r="R64" s="194"/>
      <c r="S64" s="194"/>
      <c r="T64" s="194"/>
      <c r="U64" s="194"/>
      <c r="V64" s="194"/>
      <c r="W64" s="194"/>
      <c r="X64" s="194"/>
      <c r="Y64" s="194"/>
      <c r="Z64" s="194"/>
      <c r="AA64" s="194"/>
      <c r="AB64" s="194"/>
      <c r="AC64" s="194"/>
      <c r="AD64" s="194"/>
      <c r="AE64" s="194"/>
      <c r="AF64" s="194"/>
      <c r="AG64" s="194"/>
      <c r="AH64" s="194"/>
      <c r="AI64" s="194"/>
      <c r="AJ64" s="194"/>
      <c r="AK64" s="194"/>
      <c r="AL64" s="194"/>
      <c r="AM64" s="194"/>
      <c r="AN64" s="194"/>
      <c r="AO64" s="194"/>
      <c r="AP64" s="194"/>
      <c r="AQ64" s="194"/>
      <c r="AR64" s="194"/>
      <c r="AS64" s="194"/>
      <c r="AT64" s="194"/>
      <c r="AU64" s="194"/>
      <c r="AV64" s="194"/>
      <c r="AW64" s="194"/>
      <c r="AX64" s="194"/>
      <c r="AY64" s="194"/>
      <c r="AZ64" s="194"/>
      <c r="BA64" s="194"/>
      <c r="BB64" s="194"/>
      <c r="BC64" s="194"/>
      <c r="BD64" s="194"/>
      <c r="BE64" s="194"/>
      <c r="BF64" s="194"/>
      <c r="BG64" s="194"/>
      <c r="BH64" s="194"/>
      <c r="BI64" s="194"/>
      <c r="BJ64" s="194"/>
      <c r="BK64" s="194"/>
      <c r="BL64" s="194"/>
      <c r="BM64" s="194"/>
      <c r="BN64" s="194"/>
      <c r="BO64" s="194"/>
      <c r="BP64" s="194"/>
      <c r="BQ64" s="194"/>
      <c r="BR64" s="194"/>
      <c r="BS64" s="194"/>
      <c r="BT64" s="194"/>
      <c r="BU64" s="194"/>
      <c r="BV64" s="194"/>
      <c r="BW64" s="194"/>
      <c r="BX64" s="194"/>
      <c r="BY64" s="194"/>
      <c r="BZ64" s="194"/>
      <c r="CA64" s="194"/>
      <c r="CB64" s="194"/>
      <c r="CC64" s="194"/>
      <c r="CD64" s="194"/>
      <c r="CE64" s="194"/>
      <c r="CF64" s="194"/>
      <c r="CG64" s="194"/>
      <c r="CH64" s="194"/>
      <c r="CI64" s="194"/>
      <c r="CJ64" s="194"/>
    </row>
    <row r="65" spans="1:17" ht="16.5" customHeight="1" x14ac:dyDescent="0.2">
      <c r="A65" s="123"/>
      <c r="B65" s="137" t="s">
        <v>90</v>
      </c>
      <c r="C65" s="138"/>
      <c r="D65" s="127" t="s">
        <v>91</v>
      </c>
      <c r="E65" s="127" t="s">
        <v>92</v>
      </c>
      <c r="F65" s="181"/>
      <c r="G65" s="195">
        <f>G61/G62</f>
        <v>16.984000000000002</v>
      </c>
      <c r="H65" s="169"/>
      <c r="I65" s="196"/>
      <c r="J65" s="195">
        <f>J61/J62</f>
        <v>53.524168574121447</v>
      </c>
      <c r="K65" s="169"/>
      <c r="L65" s="161">
        <f t="shared" ref="L65:N67" si="10">I65-F65</f>
        <v>0</v>
      </c>
      <c r="M65" s="171">
        <f t="shared" si="10"/>
        <v>36.540168574121445</v>
      </c>
      <c r="N65" s="161">
        <f t="shared" si="10"/>
        <v>0</v>
      </c>
      <c r="P65" s="178">
        <v>47600</v>
      </c>
      <c r="Q65" s="178">
        <v>47641</v>
      </c>
    </row>
    <row r="66" spans="1:17" ht="15.75" customHeight="1" x14ac:dyDescent="0.2">
      <c r="A66" s="123"/>
      <c r="B66" s="137" t="s">
        <v>93</v>
      </c>
      <c r="C66" s="138"/>
      <c r="D66" s="127" t="s">
        <v>91</v>
      </c>
      <c r="E66" s="197">
        <v>0</v>
      </c>
      <c r="F66" s="181"/>
      <c r="G66" s="198"/>
      <c r="H66" s="169">
        <f>H26/H57</f>
        <v>100.41972717733474</v>
      </c>
      <c r="I66" s="196"/>
      <c r="J66" s="198"/>
      <c r="K66" s="169">
        <f>K26/K57</f>
        <v>211.52380745880313</v>
      </c>
      <c r="L66" s="161">
        <f t="shared" si="10"/>
        <v>0</v>
      </c>
      <c r="M66" s="161">
        <f t="shared" si="10"/>
        <v>0</v>
      </c>
      <c r="N66" s="171">
        <f t="shared" si="10"/>
        <v>111.1040802814684</v>
      </c>
      <c r="P66" s="199">
        <v>24624</v>
      </c>
      <c r="Q66" s="199">
        <v>24624</v>
      </c>
    </row>
    <row r="67" spans="1:17" ht="20.25" customHeight="1" x14ac:dyDescent="0.2">
      <c r="A67" s="123"/>
      <c r="B67" s="137" t="s">
        <v>94</v>
      </c>
      <c r="C67" s="138"/>
      <c r="D67" s="127" t="s">
        <v>91</v>
      </c>
      <c r="E67" s="197">
        <v>0</v>
      </c>
      <c r="F67" s="181"/>
      <c r="G67" s="200"/>
      <c r="H67" s="169">
        <f>F50/H57</f>
        <v>86.409233997901367</v>
      </c>
      <c r="I67" s="196"/>
      <c r="J67" s="200"/>
      <c r="K67" s="169">
        <f>I50/K57</f>
        <v>177.14822202948829</v>
      </c>
      <c r="L67" s="161">
        <f t="shared" si="10"/>
        <v>0</v>
      </c>
      <c r="M67" s="161">
        <f t="shared" si="10"/>
        <v>0</v>
      </c>
      <c r="N67" s="171">
        <f t="shared" si="10"/>
        <v>90.738988031586928</v>
      </c>
    </row>
    <row r="68" spans="1:17" ht="17.25" customHeight="1" x14ac:dyDescent="0.2">
      <c r="A68" s="185"/>
      <c r="B68" s="201" t="s">
        <v>95</v>
      </c>
      <c r="C68" s="202"/>
      <c r="D68" s="202"/>
      <c r="E68" s="202"/>
      <c r="F68" s="202"/>
      <c r="G68" s="202"/>
      <c r="H68" s="202"/>
      <c r="I68" s="202"/>
      <c r="J68" s="202"/>
      <c r="K68" s="202"/>
      <c r="L68" s="202"/>
      <c r="M68" s="203"/>
      <c r="N68" s="204"/>
      <c r="P68" s="18"/>
      <c r="Q68" s="18"/>
    </row>
    <row r="69" spans="1:17" ht="13.5" customHeight="1" x14ac:dyDescent="0.2">
      <c r="A69" s="119">
        <v>4</v>
      </c>
      <c r="B69" s="155" t="s">
        <v>96</v>
      </c>
      <c r="C69" s="19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205"/>
      <c r="P69" s="18"/>
      <c r="Q69" s="18"/>
    </row>
    <row r="70" spans="1:17" ht="31.5" customHeight="1" x14ac:dyDescent="0.2">
      <c r="A70" s="123"/>
      <c r="B70" s="206" t="s">
        <v>97</v>
      </c>
      <c r="C70" s="207"/>
      <c r="D70" s="127" t="s">
        <v>98</v>
      </c>
      <c r="E70" s="127" t="s">
        <v>92</v>
      </c>
      <c r="F70" s="148"/>
      <c r="G70" s="148"/>
      <c r="H70" s="198">
        <v>0.2</v>
      </c>
      <c r="I70" s="127"/>
      <c r="J70" s="208"/>
      <c r="K70" s="209">
        <v>0</v>
      </c>
      <c r="L70" s="161">
        <f t="shared" ref="L70:N71" si="11">I70-F70</f>
        <v>0</v>
      </c>
      <c r="M70" s="161">
        <f t="shared" si="11"/>
        <v>0</v>
      </c>
      <c r="N70" s="171">
        <f t="shared" si="11"/>
        <v>-0.2</v>
      </c>
      <c r="O70" s="164">
        <v>12</v>
      </c>
      <c r="P70" s="18"/>
      <c r="Q70" s="18"/>
    </row>
    <row r="71" spans="1:17" ht="31.5" customHeight="1" x14ac:dyDescent="0.2">
      <c r="A71" s="123"/>
      <c r="B71" s="131" t="s">
        <v>99</v>
      </c>
      <c r="C71" s="210"/>
      <c r="D71" s="127" t="s">
        <v>98</v>
      </c>
      <c r="E71" s="197">
        <v>0</v>
      </c>
      <c r="F71" s="148"/>
      <c r="G71" s="148"/>
      <c r="H71" s="198">
        <v>3.5</v>
      </c>
      <c r="I71" s="127"/>
      <c r="J71" s="211"/>
      <c r="K71" s="212">
        <f>K56/K55*100</f>
        <v>3.345070422535211</v>
      </c>
      <c r="L71" s="161">
        <f t="shared" si="11"/>
        <v>0</v>
      </c>
      <c r="M71" s="161">
        <f t="shared" si="11"/>
        <v>0</v>
      </c>
      <c r="N71" s="171">
        <f t="shared" si="11"/>
        <v>-0.15492957746478897</v>
      </c>
      <c r="P71" s="18"/>
      <c r="Q71" s="18"/>
    </row>
    <row r="72" spans="1:17" ht="13.5" customHeight="1" x14ac:dyDescent="0.2">
      <c r="A72" s="213" t="s">
        <v>100</v>
      </c>
      <c r="B72" s="214" t="str">
        <f>B25</f>
        <v>Придбання музейного обладнання для експонування, екскурсійного обслуговування, а також для оцифрування фондової збірки музею "Дрогобиччина"</v>
      </c>
      <c r="C72" s="215"/>
      <c r="D72" s="215"/>
      <c r="E72" s="215"/>
      <c r="F72" s="215"/>
      <c r="G72" s="215"/>
      <c r="H72" s="215"/>
      <c r="I72" s="215"/>
      <c r="J72" s="215"/>
      <c r="K72" s="215"/>
      <c r="L72" s="215"/>
      <c r="M72" s="215"/>
      <c r="N72" s="215"/>
      <c r="P72" s="18"/>
      <c r="Q72" s="18"/>
    </row>
    <row r="73" spans="1:17" ht="10.5" customHeight="1" x14ac:dyDescent="0.2">
      <c r="A73" s="119">
        <v>1</v>
      </c>
      <c r="B73" s="155" t="s">
        <v>52</v>
      </c>
      <c r="C73" s="156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P73" s="18"/>
      <c r="Q73" s="18"/>
    </row>
    <row r="74" spans="1:17" ht="14.25" customHeight="1" x14ac:dyDescent="0.2">
      <c r="A74" s="216"/>
      <c r="B74" s="217" t="s">
        <v>101</v>
      </c>
      <c r="C74" s="218"/>
      <c r="D74" s="127" t="s">
        <v>91</v>
      </c>
      <c r="E74" s="127" t="s">
        <v>102</v>
      </c>
      <c r="F74" s="181"/>
      <c r="G74" s="219">
        <f>G25</f>
        <v>178000</v>
      </c>
      <c r="H74" s="160">
        <f>G74</f>
        <v>178000</v>
      </c>
      <c r="I74" s="196"/>
      <c r="J74" s="219">
        <f>J25</f>
        <v>178000</v>
      </c>
      <c r="K74" s="160">
        <f>J74</f>
        <v>178000</v>
      </c>
      <c r="L74" s="136">
        <f>I74-F74</f>
        <v>0</v>
      </c>
      <c r="M74" s="149">
        <f>J74-G74</f>
        <v>0</v>
      </c>
      <c r="N74" s="149">
        <f>K74-H74</f>
        <v>0</v>
      </c>
    </row>
    <row r="75" spans="1:17" ht="11.25" customHeight="1" x14ac:dyDescent="0.2">
      <c r="A75" s="154">
        <v>2</v>
      </c>
      <c r="B75" s="69" t="s">
        <v>69</v>
      </c>
      <c r="C75" s="71"/>
      <c r="D75" s="220"/>
      <c r="E75" s="221"/>
      <c r="F75" s="157"/>
      <c r="G75" s="157"/>
      <c r="H75" s="157"/>
      <c r="I75" s="222"/>
      <c r="J75" s="157"/>
      <c r="K75" s="157"/>
      <c r="L75" s="157"/>
      <c r="M75" s="157"/>
      <c r="N75" s="157"/>
    </row>
    <row r="76" spans="1:17" ht="15.75" customHeight="1" x14ac:dyDescent="0.2">
      <c r="A76" s="216"/>
      <c r="B76" s="223" t="s">
        <v>103</v>
      </c>
      <c r="C76" s="224"/>
      <c r="D76" s="127" t="s">
        <v>87</v>
      </c>
      <c r="E76" s="127" t="s">
        <v>102</v>
      </c>
      <c r="F76" s="181"/>
      <c r="G76" s="134">
        <v>15</v>
      </c>
      <c r="H76" s="134">
        <v>15</v>
      </c>
      <c r="I76" s="196"/>
      <c r="J76" s="134">
        <v>15</v>
      </c>
      <c r="K76" s="134">
        <v>15</v>
      </c>
      <c r="L76" s="136">
        <f>I76-F76</f>
        <v>0</v>
      </c>
      <c r="M76" s="136">
        <f>J76-G76</f>
        <v>0</v>
      </c>
      <c r="N76" s="136">
        <f>K76-H76</f>
        <v>0</v>
      </c>
    </row>
    <row r="77" spans="1:17" ht="14.25" customHeight="1" x14ac:dyDescent="0.2">
      <c r="A77" s="119">
        <v>3</v>
      </c>
      <c r="B77" s="69" t="s">
        <v>89</v>
      </c>
      <c r="C77" s="70"/>
      <c r="D77" s="225"/>
      <c r="E77" s="226"/>
      <c r="F77" s="122"/>
      <c r="G77" s="122"/>
      <c r="H77" s="122"/>
      <c r="I77" s="227"/>
      <c r="J77" s="122"/>
      <c r="K77" s="122"/>
      <c r="L77" s="122"/>
      <c r="M77" s="122"/>
      <c r="N77" s="205"/>
    </row>
    <row r="78" spans="1:17" ht="18" customHeight="1" x14ac:dyDescent="0.2">
      <c r="A78" s="216"/>
      <c r="B78" s="228" t="s">
        <v>104</v>
      </c>
      <c r="C78" s="229"/>
      <c r="D78" s="127" t="s">
        <v>91</v>
      </c>
      <c r="E78" s="127" t="s">
        <v>92</v>
      </c>
      <c r="F78" s="230"/>
      <c r="G78" s="231">
        <f>G74/G76</f>
        <v>11866.666666666666</v>
      </c>
      <c r="H78" s="231">
        <f>H74/H76</f>
        <v>11866.666666666666</v>
      </c>
      <c r="I78" s="196"/>
      <c r="J78" s="231">
        <f>J74/J76</f>
        <v>11866.666666666666</v>
      </c>
      <c r="K78" s="231">
        <f>K74/K76</f>
        <v>11866.666666666666</v>
      </c>
      <c r="L78" s="136">
        <f>I78-F78</f>
        <v>0</v>
      </c>
      <c r="M78" s="149">
        <f>J78-G78</f>
        <v>0</v>
      </c>
      <c r="N78" s="149">
        <f>K78-H78</f>
        <v>0</v>
      </c>
    </row>
    <row r="79" spans="1:17" ht="10.5" customHeight="1" x14ac:dyDescent="0.2">
      <c r="A79" s="119">
        <v>4</v>
      </c>
      <c r="B79" s="69" t="s">
        <v>96</v>
      </c>
      <c r="C79" s="70"/>
      <c r="D79" s="225"/>
      <c r="E79" s="226"/>
      <c r="F79" s="122"/>
      <c r="G79" s="232"/>
      <c r="H79" s="232"/>
      <c r="I79" s="227"/>
      <c r="J79" s="232"/>
      <c r="K79" s="232"/>
      <c r="L79" s="122"/>
      <c r="M79" s="122"/>
      <c r="N79" s="205"/>
    </row>
    <row r="80" spans="1:17" ht="29.25" customHeight="1" x14ac:dyDescent="0.2">
      <c r="A80" s="123"/>
      <c r="B80" s="233" t="s">
        <v>105</v>
      </c>
      <c r="C80" s="234"/>
      <c r="D80" s="127" t="s">
        <v>98</v>
      </c>
      <c r="E80" s="127" t="s">
        <v>92</v>
      </c>
      <c r="F80" s="235"/>
      <c r="G80" s="236"/>
      <c r="H80" s="237">
        <v>0.17499999999999999</v>
      </c>
      <c r="I80" s="196"/>
      <c r="J80" s="236"/>
      <c r="K80" s="237">
        <v>0.17499999999999999</v>
      </c>
      <c r="L80" s="136">
        <f>I80-F80</f>
        <v>0</v>
      </c>
      <c r="M80" s="136">
        <f>J80-G80</f>
        <v>0</v>
      </c>
      <c r="N80" s="136">
        <f>K80-H80</f>
        <v>0</v>
      </c>
    </row>
    <row r="81" spans="1:14" ht="17.25" customHeight="1" x14ac:dyDescent="0.25">
      <c r="A81" s="238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</row>
    <row r="82" spans="1:14" x14ac:dyDescent="0.2">
      <c r="A82" s="240" t="s">
        <v>106</v>
      </c>
      <c r="B82" s="241"/>
      <c r="C82" s="241"/>
      <c r="D82" s="241"/>
      <c r="E82" s="241"/>
      <c r="F82" s="241"/>
      <c r="G82" s="241"/>
      <c r="H82" s="241"/>
      <c r="I82" s="241"/>
      <c r="J82" s="241"/>
      <c r="K82" s="241"/>
      <c r="L82" s="241"/>
      <c r="M82" s="241"/>
      <c r="N82" s="241"/>
    </row>
    <row r="83" spans="1:14" x14ac:dyDescent="0.2">
      <c r="A83" s="240" t="s">
        <v>107</v>
      </c>
      <c r="B83" s="241"/>
      <c r="C83" s="241"/>
      <c r="D83" s="241"/>
      <c r="E83" s="241"/>
      <c r="F83" s="241"/>
      <c r="G83" s="241"/>
      <c r="H83" s="242" t="s">
        <v>108</v>
      </c>
      <c r="I83" s="241"/>
      <c r="J83" s="241"/>
      <c r="K83" s="241"/>
      <c r="L83" s="241"/>
      <c r="M83" s="241"/>
      <c r="N83" s="241"/>
    </row>
    <row r="84" spans="1:14" ht="9" customHeight="1" x14ac:dyDescent="0.2">
      <c r="A84" s="81" t="s">
        <v>109</v>
      </c>
      <c r="B84" s="241"/>
      <c r="C84" s="241"/>
      <c r="D84" s="241"/>
      <c r="E84" s="241"/>
      <c r="F84" s="241"/>
      <c r="G84" s="241"/>
      <c r="H84" s="241"/>
      <c r="I84" s="241"/>
      <c r="J84" s="241"/>
      <c r="K84" s="241"/>
      <c r="L84" s="241"/>
      <c r="M84" s="241"/>
      <c r="N84" s="241"/>
    </row>
    <row r="85" spans="1:14" ht="9" customHeight="1" x14ac:dyDescent="0.2">
      <c r="A85" s="81"/>
      <c r="B85" s="241"/>
      <c r="C85" s="241"/>
      <c r="D85" s="241"/>
      <c r="E85" s="241"/>
      <c r="F85" s="241"/>
      <c r="G85" s="241"/>
      <c r="H85" s="241"/>
      <c r="I85" s="241"/>
      <c r="J85" s="241"/>
      <c r="K85" s="241"/>
      <c r="L85" s="241"/>
      <c r="M85" s="241"/>
      <c r="N85" s="241"/>
    </row>
    <row r="86" spans="1:14" ht="10.5" customHeight="1" x14ac:dyDescent="0.2">
      <c r="A86" s="240" t="s">
        <v>110</v>
      </c>
      <c r="B86" s="241"/>
      <c r="C86" s="241"/>
      <c r="D86" s="241"/>
      <c r="E86" s="241"/>
      <c r="F86" s="241"/>
      <c r="G86" s="241"/>
      <c r="H86" s="241"/>
      <c r="I86" s="241"/>
      <c r="J86" s="241"/>
      <c r="K86" s="241"/>
      <c r="L86" s="241"/>
      <c r="M86" s="241"/>
      <c r="N86" s="241"/>
    </row>
    <row r="87" spans="1:14" ht="22.5" customHeight="1" x14ac:dyDescent="0.2">
      <c r="A87" s="240" t="s">
        <v>111</v>
      </c>
      <c r="B87" s="241"/>
      <c r="C87" s="241"/>
      <c r="D87" s="241"/>
      <c r="E87" s="241"/>
      <c r="F87" s="241"/>
      <c r="G87" s="241"/>
      <c r="H87" s="242" t="s">
        <v>112</v>
      </c>
      <c r="I87" s="241"/>
      <c r="J87" s="241"/>
      <c r="K87" s="241"/>
      <c r="L87" s="241"/>
      <c r="M87" s="241"/>
      <c r="N87" s="241"/>
    </row>
    <row r="88" spans="1:14" ht="15" customHeight="1" x14ac:dyDescent="0.2">
      <c r="A88" s="25" t="s">
        <v>109</v>
      </c>
      <c r="B88" s="243"/>
      <c r="C88" s="243"/>
      <c r="D88" s="243"/>
      <c r="E88" s="243"/>
      <c r="F88" s="243"/>
      <c r="G88" s="243"/>
      <c r="H88" s="243"/>
      <c r="I88" s="243"/>
      <c r="J88" s="243"/>
      <c r="K88" s="243"/>
      <c r="L88" s="243"/>
      <c r="M88" s="243"/>
      <c r="N88" s="243"/>
    </row>
    <row r="89" spans="1:14" x14ac:dyDescent="0.2">
      <c r="A89" s="6"/>
      <c r="B89" s="243"/>
      <c r="C89" s="243"/>
      <c r="D89" s="243"/>
      <c r="E89" s="243"/>
      <c r="F89" s="243"/>
      <c r="G89" s="243"/>
      <c r="H89" s="243"/>
      <c r="I89" s="243"/>
      <c r="J89" s="243"/>
      <c r="K89" s="243"/>
      <c r="L89" s="243"/>
      <c r="M89" s="243"/>
      <c r="N89" s="243"/>
    </row>
    <row r="90" spans="1:14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</row>
    <row r="91" spans="1:14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</row>
    <row r="92" spans="1:14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</row>
    <row r="93" spans="1:14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</row>
    <row r="94" spans="1:14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</row>
    <row r="95" spans="1:14" x14ac:dyDescent="0.2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</row>
    <row r="96" spans="1:14" x14ac:dyDescent="0.2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1:14" x14ac:dyDescent="0.2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1:14" x14ac:dyDescent="0.2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1:14" x14ac:dyDescent="0.2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</row>
    <row r="100" spans="1:14" x14ac:dyDescent="0.2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</row>
    <row r="101" spans="1:14" x14ac:dyDescent="0.2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1:14" x14ac:dyDescent="0.2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</row>
    <row r="103" spans="1:14" x14ac:dyDescent="0.2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</row>
  </sheetData>
  <mergeCells count="79">
    <mergeCell ref="B75:C75"/>
    <mergeCell ref="B77:C77"/>
    <mergeCell ref="B79:C79"/>
    <mergeCell ref="B80:C80"/>
    <mergeCell ref="B69:C69"/>
    <mergeCell ref="B70:C70"/>
    <mergeCell ref="B71:C71"/>
    <mergeCell ref="B72:N72"/>
    <mergeCell ref="B73:C73"/>
    <mergeCell ref="B74:C74"/>
    <mergeCell ref="B63:N63"/>
    <mergeCell ref="B64:C64"/>
    <mergeCell ref="B65:C65"/>
    <mergeCell ref="B66:C66"/>
    <mergeCell ref="B67:C67"/>
    <mergeCell ref="B68:L68"/>
    <mergeCell ref="B57:C57"/>
    <mergeCell ref="B58:C58"/>
    <mergeCell ref="B59:C59"/>
    <mergeCell ref="B60:C60"/>
    <mergeCell ref="B61:C61"/>
    <mergeCell ref="B62:C62"/>
    <mergeCell ref="B48:C48"/>
    <mergeCell ref="B49:C49"/>
    <mergeCell ref="B50:C50"/>
    <mergeCell ref="B51:M51"/>
    <mergeCell ref="B52:C52"/>
    <mergeCell ref="B53:C53"/>
    <mergeCell ref="E53:E57"/>
    <mergeCell ref="B54:C54"/>
    <mergeCell ref="B55:C55"/>
    <mergeCell ref="B56:C56"/>
    <mergeCell ref="B42:C42"/>
    <mergeCell ref="B43:C43"/>
    <mergeCell ref="B44:C44"/>
    <mergeCell ref="E44:E47"/>
    <mergeCell ref="B45:C45"/>
    <mergeCell ref="B46:C46"/>
    <mergeCell ref="B47:C47"/>
    <mergeCell ref="L35:N35"/>
    <mergeCell ref="B37:C37"/>
    <mergeCell ref="A38:A39"/>
    <mergeCell ref="B38:N39"/>
    <mergeCell ref="B40:C40"/>
    <mergeCell ref="B41:C41"/>
    <mergeCell ref="B33:E33"/>
    <mergeCell ref="B35:C36"/>
    <mergeCell ref="D35:D36"/>
    <mergeCell ref="E35:E36"/>
    <mergeCell ref="F35:H35"/>
    <mergeCell ref="I35:K35"/>
    <mergeCell ref="A30:A31"/>
    <mergeCell ref="B30:E31"/>
    <mergeCell ref="F30:H30"/>
    <mergeCell ref="I30:K30"/>
    <mergeCell ref="L30:N30"/>
    <mergeCell ref="B32:E32"/>
    <mergeCell ref="B23:E23"/>
    <mergeCell ref="B24:E24"/>
    <mergeCell ref="B25:E25"/>
    <mergeCell ref="B26:E26"/>
    <mergeCell ref="A27:N27"/>
    <mergeCell ref="A28:N28"/>
    <mergeCell ref="B15:G15"/>
    <mergeCell ref="B16:K16"/>
    <mergeCell ref="B17:D17"/>
    <mergeCell ref="B18:G18"/>
    <mergeCell ref="B19:L19"/>
    <mergeCell ref="A21:A22"/>
    <mergeCell ref="B21:E22"/>
    <mergeCell ref="F21:H21"/>
    <mergeCell ref="I21:K21"/>
    <mergeCell ref="L21:N21"/>
    <mergeCell ref="L1:O3"/>
    <mergeCell ref="A4:N4"/>
    <mergeCell ref="A5:M5"/>
    <mergeCell ref="B12:G12"/>
    <mergeCell ref="B13:G13"/>
    <mergeCell ref="B14:N14"/>
  </mergeCells>
  <pageMargins left="0.19685039370078741" right="0.19685039370078741" top="0.19685039370078741" bottom="0.19685039370078741" header="0.19685039370078741" footer="0.27559055118110237"/>
  <pageSetup paperSize="9" scale="76" fitToHeight="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муз</vt:lpstr>
      <vt:lpstr>муз!Область_печати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2021-05-06T08:57:08Z</dcterms:created>
  <dcterms:modified xsi:type="dcterms:W3CDTF">2021-05-06T08:57:09Z</dcterms:modified>
</cp:coreProperties>
</file>