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"/>
    </mc:Choice>
  </mc:AlternateContent>
  <bookViews>
    <workbookView xWindow="0" yWindow="0" windowWidth="21570" windowHeight="5520"/>
  </bookViews>
  <sheets>
    <sheet name="Біб" sheetId="1" r:id="rId1"/>
  </sheets>
  <definedNames>
    <definedName name="_xlnm.Print_Area" localSheetId="0">Біб!$A$1:$N$87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1" i="1" l="1"/>
  <c r="N81" i="1" s="1"/>
  <c r="L81" i="1"/>
  <c r="K81" i="1"/>
  <c r="H81" i="1"/>
  <c r="L79" i="1"/>
  <c r="M77" i="1"/>
  <c r="N77" i="1" s="1"/>
  <c r="L77" i="1"/>
  <c r="K77" i="1"/>
  <c r="H77" i="1"/>
  <c r="L75" i="1"/>
  <c r="J75" i="1"/>
  <c r="M75" i="1" s="1"/>
  <c r="N75" i="1" s="1"/>
  <c r="G75" i="1"/>
  <c r="H75" i="1" s="1"/>
  <c r="B73" i="1"/>
  <c r="M72" i="1"/>
  <c r="L72" i="1"/>
  <c r="N72" i="1" s="1"/>
  <c r="M70" i="1"/>
  <c r="N70" i="1" s="1"/>
  <c r="L70" i="1"/>
  <c r="L67" i="1"/>
  <c r="J67" i="1"/>
  <c r="M67" i="1" s="1"/>
  <c r="G67" i="1"/>
  <c r="H67" i="1" s="1"/>
  <c r="J65" i="1"/>
  <c r="G65" i="1"/>
  <c r="M65" i="1" s="1"/>
  <c r="M63" i="1"/>
  <c r="I63" i="1"/>
  <c r="L63" i="1" s="1"/>
  <c r="F63" i="1"/>
  <c r="M60" i="1"/>
  <c r="L60" i="1"/>
  <c r="K60" i="1"/>
  <c r="K63" i="1" s="1"/>
  <c r="N63" i="1" s="1"/>
  <c r="H60" i="1"/>
  <c r="H63" i="1" s="1"/>
  <c r="M59" i="1"/>
  <c r="L59" i="1"/>
  <c r="K59" i="1"/>
  <c r="H59" i="1"/>
  <c r="N59" i="1" s="1"/>
  <c r="M57" i="1"/>
  <c r="L57" i="1"/>
  <c r="K57" i="1"/>
  <c r="N57" i="1" s="1"/>
  <c r="H57" i="1"/>
  <c r="M55" i="1"/>
  <c r="L55" i="1"/>
  <c r="K55" i="1"/>
  <c r="H55" i="1"/>
  <c r="N55" i="1" s="1"/>
  <c r="M54" i="1"/>
  <c r="L54" i="1"/>
  <c r="K54" i="1"/>
  <c r="N54" i="1" s="1"/>
  <c r="H54" i="1"/>
  <c r="M52" i="1"/>
  <c r="L52" i="1"/>
  <c r="K52" i="1"/>
  <c r="H52" i="1"/>
  <c r="N52" i="1" s="1"/>
  <c r="M50" i="1"/>
  <c r="L50" i="1"/>
  <c r="K50" i="1"/>
  <c r="N50" i="1" s="1"/>
  <c r="H50" i="1"/>
  <c r="M49" i="1"/>
  <c r="L49" i="1"/>
  <c r="K49" i="1"/>
  <c r="H49" i="1"/>
  <c r="N49" i="1" s="1"/>
  <c r="M47" i="1"/>
  <c r="L47" i="1"/>
  <c r="K47" i="1"/>
  <c r="N47" i="1" s="1"/>
  <c r="J47" i="1"/>
  <c r="H47" i="1"/>
  <c r="G47" i="1"/>
  <c r="M44" i="1"/>
  <c r="I44" i="1"/>
  <c r="K44" i="1" s="1"/>
  <c r="F44" i="1"/>
  <c r="F65" i="1" s="1"/>
  <c r="H65" i="1" s="1"/>
  <c r="M43" i="1"/>
  <c r="L43" i="1"/>
  <c r="K43" i="1"/>
  <c r="N43" i="1" s="1"/>
  <c r="H43" i="1"/>
  <c r="M42" i="1"/>
  <c r="L42" i="1"/>
  <c r="K42" i="1"/>
  <c r="H42" i="1"/>
  <c r="N42" i="1" s="1"/>
  <c r="M41" i="1"/>
  <c r="L41" i="1"/>
  <c r="K41" i="1"/>
  <c r="N41" i="1" s="1"/>
  <c r="H41" i="1"/>
  <c r="M40" i="1"/>
  <c r="I40" i="1"/>
  <c r="K40" i="1" s="1"/>
  <c r="N40" i="1" s="1"/>
  <c r="F40" i="1"/>
  <c r="H40" i="1" s="1"/>
  <c r="M39" i="1"/>
  <c r="L39" i="1"/>
  <c r="K39" i="1"/>
  <c r="N39" i="1" s="1"/>
  <c r="H39" i="1"/>
  <c r="B37" i="1"/>
  <c r="B36" i="1"/>
  <c r="D36" i="1" s="1"/>
  <c r="E36" i="1" s="1"/>
  <c r="F36" i="1" s="1"/>
  <c r="G36" i="1" s="1"/>
  <c r="H36" i="1" s="1"/>
  <c r="I36" i="1" s="1"/>
  <c r="J36" i="1" s="1"/>
  <c r="K36" i="1" s="1"/>
  <c r="L36" i="1" s="1"/>
  <c r="M36" i="1" s="1"/>
  <c r="N36" i="1" s="1"/>
  <c r="J26" i="1"/>
  <c r="I26" i="1"/>
  <c r="L26" i="1" s="1"/>
  <c r="G26" i="1"/>
  <c r="M26" i="1" s="1"/>
  <c r="F26" i="1"/>
  <c r="H26" i="1" s="1"/>
  <c r="M25" i="1"/>
  <c r="L25" i="1"/>
  <c r="K25" i="1"/>
  <c r="H25" i="1"/>
  <c r="N25" i="1" s="1"/>
  <c r="M24" i="1"/>
  <c r="L24" i="1"/>
  <c r="K24" i="1"/>
  <c r="H24" i="1"/>
  <c r="N24" i="1" s="1"/>
  <c r="Q22" i="1"/>
  <c r="S21" i="1"/>
  <c r="S22" i="1" s="1"/>
  <c r="Q8" i="1"/>
  <c r="R8" i="1" s="1"/>
  <c r="S24" i="1" l="1"/>
  <c r="T22" i="1"/>
  <c r="K26" i="1"/>
  <c r="N26" i="1" s="1"/>
  <c r="L40" i="1"/>
  <c r="L44" i="1"/>
  <c r="I65" i="1"/>
  <c r="G79" i="1"/>
  <c r="H79" i="1" s="1"/>
  <c r="J79" i="1"/>
  <c r="H44" i="1"/>
  <c r="N44" i="1" s="1"/>
  <c r="N60" i="1"/>
  <c r="K67" i="1"/>
  <c r="N67" i="1" s="1"/>
  <c r="K75" i="1"/>
  <c r="M79" i="1" l="1"/>
  <c r="N79" i="1" s="1"/>
  <c r="K79" i="1"/>
  <c r="L65" i="1"/>
  <c r="K65" i="1"/>
  <c r="N65" i="1" s="1"/>
</calcChain>
</file>

<file path=xl/sharedStrings.xml><?xml version="1.0" encoding="utf-8"?>
<sst xmlns="http://schemas.openxmlformats.org/spreadsheetml/2006/main" count="186" uniqueCount="113">
  <si>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</si>
  <si>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</si>
  <si>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r>
      <t xml:space="preserve">про виконання паспорта бюджетної програми місцевого бюджету на  </t>
    </r>
    <r>
      <rPr>
        <b/>
        <i/>
        <sz val="10"/>
        <rFont val="Times New Roman"/>
        <family val="1"/>
        <charset val="204"/>
      </rPr>
      <t>01.01.2021</t>
    </r>
    <r>
      <rPr>
        <b/>
        <sz val="10"/>
        <rFont val="Times New Roman"/>
        <family val="1"/>
        <charset val="204"/>
      </rPr>
      <t xml:space="preserve"> року</t>
    </r>
  </si>
  <si>
    <t xml:space="preserve">     1. </t>
  </si>
  <si>
    <t>Відділ культури та мистецтв виконавчих органів Дрогобицької міської ради</t>
  </si>
  <si>
    <t>4-1</t>
  </si>
  <si>
    <t xml:space="preserve">       </t>
  </si>
  <si>
    <t xml:space="preserve">  (КПКВК МБ)    </t>
  </si>
  <si>
    <t xml:space="preserve">  (найменування головного розпорядника)</t>
  </si>
  <si>
    <t>4-2</t>
  </si>
  <si>
    <t xml:space="preserve">     2. </t>
  </si>
  <si>
    <t xml:space="preserve">         </t>
  </si>
  <si>
    <t>4-3</t>
  </si>
  <si>
    <t xml:space="preserve">     3. </t>
  </si>
  <si>
    <t>0824</t>
  </si>
  <si>
    <t>Забезпечення діяльності бібліотек</t>
  </si>
  <si>
    <t xml:space="preserve">          </t>
  </si>
  <si>
    <t xml:space="preserve">  (КПКВК МБ)   </t>
  </si>
  <si>
    <t>(КФКВК)</t>
  </si>
  <si>
    <t xml:space="preserve"> (найменування бюджетної програми)</t>
  </si>
  <si>
    <t xml:space="preserve">Бюджет уточнений </t>
  </si>
  <si>
    <t>Цілі державної політики, на досягнення яких спрямована реалізація бюджетної програми</t>
  </si>
  <si>
    <t>спец фонд :ВЛАСНІ - ЗАТВЕРДЖ, РОЗВИТОК-УТОЧНЕН</t>
  </si>
  <si>
    <t>N з/п</t>
  </si>
  <si>
    <t>Ціль державної політики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</si>
  <si>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</si>
  <si>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Мета бюджетної програми:</t>
  </si>
  <si>
    <t>Забезпечення прав громадян на бібліотечне обслуговування, загальної доступності до інформації та культурних цінностей, що збираються, зберігаються, надаються в тимчасове користування бібліотеками</t>
  </si>
  <si>
    <t>Завдання бюджетної програми:</t>
  </si>
  <si>
    <t>план</t>
  </si>
  <si>
    <t>Завдання</t>
  </si>
  <si>
    <t>ні</t>
  </si>
  <si>
    <t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t>
  </si>
  <si>
    <t xml:space="preserve"> Видатки (надані кредити з бюджету) та напрямки використання бюджетних коштів за бюджетною програмою</t>
  </si>
  <si>
    <t>гривень</t>
  </si>
  <si>
    <t>№ з/п</t>
  </si>
  <si>
    <t>Напрямки використання бюджетних коштів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</si>
  <si>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</si>
  <si>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</si>
  <si>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</si>
  <si>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 фонд</t>
  </si>
  <si>
    <t>спец фонд</t>
  </si>
  <si>
    <t>разом</t>
  </si>
  <si>
    <t>загальний фонд</t>
  </si>
  <si>
    <t xml:space="preserve">Придбання літератури для поповнення бібліотечного фонду </t>
  </si>
  <si>
    <t>Усього</t>
  </si>
  <si>
    <t xml:space="preserve"> Видатки (надані кредити з бюджету) на реалізацію місцевих/регіональних програм, які виконуються в межах  бюджетної програми</t>
  </si>
  <si>
    <t>Затверджено паспортом бюджетної програми</t>
  </si>
  <si>
    <t>Касові видатки (надані кредити)</t>
  </si>
  <si>
    <t>спеціальний фонд</t>
  </si>
  <si>
    <t xml:space="preserve">Результативні показники бюджетної програми та аналіз їх виконання </t>
  </si>
  <si>
    <t>Показники</t>
  </si>
  <si>
    <t>Одиниця виміру</t>
  </si>
  <si>
    <t>Джерело інформації</t>
  </si>
  <si>
    <t xml:space="preserve">Затверджено у паспорті бюджетної програми </t>
  </si>
  <si>
    <t xml:space="preserve">Фактичні результативні показники, досягнуті за рахунок касових видатків (наданих  кредитів з бюджету) </t>
  </si>
  <si>
    <t>усього</t>
  </si>
  <si>
    <t>загальний ф</t>
  </si>
  <si>
    <t>затрат</t>
  </si>
  <si>
    <t>Кількість установ (бібліотек), од.</t>
  </si>
  <si>
    <t>од.</t>
  </si>
  <si>
    <t>середнє число окладів (ставок) - всього</t>
  </si>
  <si>
    <t>Штатний розпис</t>
  </si>
  <si>
    <t xml:space="preserve"> - керівних працівників</t>
  </si>
  <si>
    <t>- спеціалістів</t>
  </si>
  <si>
    <t xml:space="preserve"> - робітників</t>
  </si>
  <si>
    <t>видатки загального фонду на забезпечення діяльності бібліотек</t>
  </si>
  <si>
    <t>Кошторис</t>
  </si>
  <si>
    <t>Економія виникла за рахунок відшкодування коштів на енергоносії орендарями та не використані кошти на встановлення охоронної сигналізац</t>
  </si>
  <si>
    <t>продукту</t>
  </si>
  <si>
    <t xml:space="preserve">плановий обсяг доходів </t>
  </si>
  <si>
    <t>грн</t>
  </si>
  <si>
    <t>Звітність установ</t>
  </si>
  <si>
    <t>Економія виникла за рахунок не використання коштів на відшкодування енергоносіїв  орендарями  та не надавались послуги читачам в зв'язку з COVID 19</t>
  </si>
  <si>
    <t xml:space="preserve">число читачів </t>
  </si>
  <si>
    <t>тис осіб</t>
  </si>
  <si>
    <t>бібліотечний фонд</t>
  </si>
  <si>
    <t>тис примір</t>
  </si>
  <si>
    <t>Збільшилась кількість книжок, які потребують списанню</t>
  </si>
  <si>
    <t>збільшення вартості книжкової продукції</t>
  </si>
  <si>
    <t>поповнення бібліотечного фонду</t>
  </si>
  <si>
    <t>тис грн</t>
  </si>
  <si>
    <t>Збільшення вартості книжкової продукції та збільшення кількості списної продукції</t>
  </si>
  <si>
    <t>списання бібліотечного фонду</t>
  </si>
  <si>
    <t>кількість книговидач ,  од. в рік</t>
  </si>
  <si>
    <t>Зменшилась кількість книговидач в зв'язку із неоновленими фондами та пандемією</t>
  </si>
  <si>
    <t>ефективності</t>
  </si>
  <si>
    <t xml:space="preserve">кількість книговидач на одного працівника </t>
  </si>
  <si>
    <t>Розрахунок</t>
  </si>
  <si>
    <t>зменшилась кількість на одного працівника в зв'язку зі зменшенням кількості книговидач</t>
  </si>
  <si>
    <t>середні затрати на обслуговування 1 читача</t>
  </si>
  <si>
    <t>Зменшилась  кількість читачів</t>
  </si>
  <si>
    <t>середні витрати на придбання 1 примірника книжок, грн</t>
  </si>
  <si>
    <t>Збільшення вартості книжкової продукції</t>
  </si>
  <si>
    <t>якості</t>
  </si>
  <si>
    <t>динаміка поповнення бібліотечн фонду в планов періоді по віднош до факт показника попер періоду</t>
  </si>
  <si>
    <t>%</t>
  </si>
  <si>
    <t>Динаміка поповнення зросла в зв'язку із збільшенням кількості та  вартості книжкової продукції</t>
  </si>
  <si>
    <t>динаміка збільшення кількості книговидач в план періоді по відношенню до факт показника попер періоду</t>
  </si>
  <si>
    <t>2.</t>
  </si>
  <si>
    <t>Обсяг витрат на придбання літератури, передплату періодичних видань</t>
  </si>
  <si>
    <t>Кількість примірників</t>
  </si>
  <si>
    <t>шт</t>
  </si>
  <si>
    <t>середні витрати на передплату періодичних видань</t>
  </si>
  <si>
    <t>грн.</t>
  </si>
  <si>
    <t>оновлення бібліотечного фонду</t>
  </si>
  <si>
    <t>Керівник установи головного розпорядника</t>
  </si>
  <si>
    <t>бюджетних коштів                                                        __________  ________________________</t>
  </si>
  <si>
    <t>О. Яводчак</t>
  </si>
  <si>
    <t xml:space="preserve">                                                                                                                                       (підпис)          (ініціали та прізвище)</t>
  </si>
  <si>
    <t xml:space="preserve">Головний бухгалтер установи головного </t>
  </si>
  <si>
    <t>розпорядника бюджетних коштів                               __________  ________________________</t>
  </si>
  <si>
    <t>Т. Марцих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</si>
</sst>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₴_-;\-* #,##0_₴_-;_-* &quot;-&quot;??_₴_-;_-@_-"/>
    <numFmt numFmtId="165" formatCode="_-* #,##0.00_₴_-;\-* #,##0.00_₴_-;_-* &quot;-&quot;??_₴_-;_-@_-"/>
    <numFmt numFmtId="166" formatCode="#,##0.00000"/>
    <numFmt numFmtId="167" formatCode="_-* #,##0.0_₴_-;\-* #,##0.0_₴_-;_-* &quot;-&quot;??_₴_-;_-@_-"/>
    <numFmt numFmtId="168" formatCode="#,##0.00;\-#,##0.00;#,&quot;-&quot;"/>
    <numFmt numFmtId="169" formatCode="0.0"/>
    <numFmt numFmtId="170" formatCode="0.000"/>
    <numFmt numFmtId="171" formatCode="#,##0.0"/>
    <numFmt numFmtId="172" formatCode="#,##0.0;\-#,##0.0;#.0,&quot;-&quot;"/>
  </numFmts>
  <fonts count="4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Arial Cyr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sz val="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1" fillId="0" borderId="0"/>
  </cellStyleXfs>
  <cellXfs count="232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/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/>
    <xf numFmtId="0" fontId="9" fillId="0" borderId="1" xfId="0" applyFont="1" applyBorder="1"/>
    <xf numFmtId="0" fontId="10" fillId="0" borderId="0" xfId="0" applyFont="1" applyBorder="1" applyAlignment="1"/>
    <xf numFmtId="49" fontId="0" fillId="0" borderId="0" xfId="0" applyNumberFormat="1"/>
    <xf numFmtId="0" fontId="11" fillId="0" borderId="0" xfId="0" applyFont="1"/>
    <xf numFmtId="0" fontId="12" fillId="0" borderId="0" xfId="0" applyFont="1" applyAlignment="1">
      <alignment horizontal="center"/>
    </xf>
    <xf numFmtId="0" fontId="12" fillId="0" borderId="0" xfId="0" applyFont="1"/>
    <xf numFmtId="0" fontId="9" fillId="0" borderId="0" xfId="0" applyFont="1"/>
    <xf numFmtId="0" fontId="5" fillId="0" borderId="0" xfId="0" applyFont="1"/>
    <xf numFmtId="0" fontId="2" fillId="0" borderId="0" xfId="0" applyFont="1" applyBorder="1"/>
    <xf numFmtId="0" fontId="2" fillId="0" borderId="0" xfId="0" applyFont="1" applyFill="1"/>
    <xf numFmtId="0" fontId="13" fillId="0" borderId="0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left" wrapText="1"/>
    </xf>
    <xf numFmtId="0" fontId="16" fillId="0" borderId="0" xfId="0" applyFont="1" applyBorder="1" applyAlignment="1"/>
    <xf numFmtId="0" fontId="13" fillId="0" borderId="0" xfId="0" applyFont="1" applyAlignment="1">
      <alignment horizontal="center"/>
    </xf>
    <xf numFmtId="0" fontId="13" fillId="0" borderId="2" xfId="0" applyFont="1" applyBorder="1" applyAlignment="1">
      <alignment horizontal="left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20" fillId="0" borderId="0" xfId="0" applyFont="1" applyFill="1"/>
    <xf numFmtId="0" fontId="15" fillId="0" borderId="1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0" fontId="22" fillId="0" borderId="0" xfId="0" applyFont="1"/>
    <xf numFmtId="0" fontId="2" fillId="0" borderId="0" xfId="0" applyFont="1" applyAlignment="1">
      <alignment horizontal="right"/>
    </xf>
    <xf numFmtId="0" fontId="11" fillId="2" borderId="0" xfId="0" applyFont="1" applyFill="1"/>
    <xf numFmtId="3" fontId="0" fillId="2" borderId="0" xfId="0" applyNumberFormat="1" applyFont="1" applyFill="1"/>
    <xf numFmtId="0" fontId="2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3" fontId="24" fillId="2" borderId="0" xfId="0" applyNumberFormat="1" applyFont="1" applyFill="1"/>
    <xf numFmtId="0" fontId="12" fillId="0" borderId="3" xfId="0" applyFont="1" applyBorder="1" applyAlignment="1">
      <alignment horizontal="center" vertical="center" wrapText="1"/>
    </xf>
    <xf numFmtId="3" fontId="0" fillId="2" borderId="0" xfId="0" applyNumberFormat="1" applyFill="1"/>
    <xf numFmtId="0" fontId="13" fillId="0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0" fontId="15" fillId="0" borderId="8" xfId="0" applyFont="1" applyFill="1" applyBorder="1" applyAlignment="1">
      <alignment vertical="center" wrapText="1"/>
    </xf>
    <xf numFmtId="164" fontId="25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vertical="center" wrapText="1"/>
    </xf>
    <xf numFmtId="164" fontId="15" fillId="0" borderId="3" xfId="0" applyNumberFormat="1" applyFont="1" applyFill="1" applyBorder="1" applyAlignment="1">
      <alignment horizontal="left" vertical="center" wrapText="1" indent="2"/>
    </xf>
    <xf numFmtId="164" fontId="15" fillId="0" borderId="3" xfId="0" applyNumberFormat="1" applyFont="1" applyFill="1" applyBorder="1" applyAlignment="1">
      <alignment horizontal="left" vertical="center" wrapText="1" indent="1"/>
    </xf>
    <xf numFmtId="165" fontId="26" fillId="0" borderId="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right" vertical="center" wrapText="1" indent="1"/>
    </xf>
    <xf numFmtId="164" fontId="15" fillId="0" borderId="3" xfId="0" applyNumberFormat="1" applyFont="1" applyFill="1" applyBorder="1" applyAlignment="1">
      <alignment horizontal="left" vertical="center" wrapText="1" indent="3"/>
    </xf>
    <xf numFmtId="0" fontId="2" fillId="0" borderId="3" xfId="0" applyFont="1" applyFill="1" applyBorder="1"/>
    <xf numFmtId="0" fontId="15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13" fillId="0" borderId="0" xfId="0" applyFont="1" applyFill="1"/>
    <xf numFmtId="0" fontId="22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23" fillId="0" borderId="3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166" fontId="10" fillId="0" borderId="3" xfId="0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vertical="center" wrapText="1"/>
    </xf>
    <xf numFmtId="0" fontId="23" fillId="0" borderId="7" xfId="0" applyFont="1" applyFill="1" applyBorder="1" applyAlignment="1">
      <alignment vertical="center" wrapText="1"/>
    </xf>
    <xf numFmtId="0" fontId="23" fillId="0" borderId="8" xfId="0" applyFont="1" applyFill="1" applyBorder="1" applyAlignment="1">
      <alignment vertical="center" wrapText="1"/>
    </xf>
    <xf numFmtId="167" fontId="18" fillId="0" borderId="3" xfId="0" applyNumberFormat="1" applyFont="1" applyFill="1" applyBorder="1" applyAlignment="1">
      <alignment vertical="center" wrapText="1"/>
    </xf>
    <xf numFmtId="164" fontId="18" fillId="0" borderId="3" xfId="0" applyNumberFormat="1" applyFont="1" applyFill="1" applyBorder="1" applyAlignment="1">
      <alignment vertical="center" wrapText="1"/>
    </xf>
    <xf numFmtId="167" fontId="23" fillId="0" borderId="3" xfId="0" applyNumberFormat="1" applyFont="1" applyFill="1" applyBorder="1" applyAlignment="1">
      <alignment horizontal="left" vertical="distributed" wrapText="1" indent="5"/>
    </xf>
    <xf numFmtId="164" fontId="23" fillId="0" borderId="3" xfId="0" applyNumberFormat="1" applyFont="1" applyFill="1" applyBorder="1" applyAlignment="1">
      <alignment vertical="center" wrapText="1"/>
    </xf>
    <xf numFmtId="167" fontId="23" fillId="0" borderId="3" xfId="0" applyNumberFormat="1" applyFont="1" applyFill="1" applyBorder="1" applyAlignment="1">
      <alignment horizontal="left" vertical="center" wrapText="1" indent="5"/>
    </xf>
    <xf numFmtId="0" fontId="2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left" wrapText="1"/>
    </xf>
    <xf numFmtId="0" fontId="28" fillId="0" borderId="7" xfId="0" applyFont="1" applyFill="1" applyBorder="1" applyAlignment="1">
      <alignment horizontal="left" wrapText="1"/>
    </xf>
    <xf numFmtId="0" fontId="28" fillId="0" borderId="8" xfId="0" applyFont="1" applyFill="1" applyBorder="1" applyAlignment="1">
      <alignment horizontal="left" wrapText="1"/>
    </xf>
    <xf numFmtId="0" fontId="29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wrapText="1"/>
    </xf>
    <xf numFmtId="0" fontId="30" fillId="0" borderId="6" xfId="0" applyFont="1" applyFill="1" applyBorder="1" applyAlignment="1">
      <alignment horizontal="left"/>
    </xf>
    <xf numFmtId="0" fontId="30" fillId="0" borderId="8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/>
    </xf>
    <xf numFmtId="0" fontId="10" fillId="0" borderId="3" xfId="0" applyFont="1" applyFill="1" applyBorder="1" applyAlignment="1"/>
    <xf numFmtId="0" fontId="30" fillId="0" borderId="3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vertical="center" wrapText="1"/>
    </xf>
    <xf numFmtId="0" fontId="30" fillId="0" borderId="3" xfId="0" applyFont="1" applyFill="1" applyBorder="1" applyAlignment="1">
      <alignment horizontal="center"/>
    </xf>
    <xf numFmtId="0" fontId="30" fillId="0" borderId="6" xfId="1" applyFont="1" applyFill="1" applyBorder="1" applyAlignment="1">
      <alignment horizontal="left" vertical="top" wrapText="1"/>
    </xf>
    <xf numFmtId="0" fontId="30" fillId="0" borderId="8" xfId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/>
    </xf>
    <xf numFmtId="168" fontId="10" fillId="0" borderId="3" xfId="0" applyNumberFormat="1" applyFont="1" applyFill="1" applyBorder="1" applyAlignment="1" applyProtection="1">
      <alignment horizontal="center" vertical="center"/>
      <protection locked="0"/>
    </xf>
    <xf numFmtId="49" fontId="30" fillId="0" borderId="6" xfId="1" applyNumberFormat="1" applyFont="1" applyFill="1" applyBorder="1" applyAlignment="1">
      <alignment horizontal="left" vertical="top" wrapText="1"/>
    </xf>
    <xf numFmtId="49" fontId="30" fillId="0" borderId="8" xfId="1" applyNumberFormat="1" applyFont="1" applyFill="1" applyBorder="1" applyAlignment="1">
      <alignment horizontal="left" vertical="top" wrapText="1"/>
    </xf>
    <xf numFmtId="49" fontId="15" fillId="0" borderId="6" xfId="1" applyNumberFormat="1" applyFont="1" applyFill="1" applyBorder="1" applyAlignment="1">
      <alignment horizontal="left" vertical="top" wrapText="1"/>
    </xf>
    <xf numFmtId="49" fontId="15" fillId="0" borderId="8" xfId="1" applyNumberFormat="1" applyFont="1" applyFill="1" applyBorder="1" applyAlignment="1">
      <alignment horizontal="left" vertical="top" wrapText="1"/>
    </xf>
    <xf numFmtId="168" fontId="2" fillId="0" borderId="3" xfId="0" applyNumberFormat="1" applyFont="1" applyFill="1" applyBorder="1" applyAlignment="1" applyProtection="1">
      <alignment horizontal="center" vertical="center"/>
      <protection locked="0"/>
    </xf>
    <xf numFmtId="164" fontId="30" fillId="0" borderId="3" xfId="1" applyNumberFormat="1" applyFont="1" applyFill="1" applyBorder="1" applyAlignment="1">
      <alignment vertical="center" wrapText="1"/>
    </xf>
    <xf numFmtId="164" fontId="30" fillId="0" borderId="3" xfId="0" applyNumberFormat="1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left" vertical="top" wrapText="1"/>
    </xf>
    <xf numFmtId="0" fontId="28" fillId="0" borderId="7" xfId="0" applyFont="1" applyFill="1" applyBorder="1" applyAlignment="1">
      <alignment horizontal="left" vertical="top" wrapText="1"/>
    </xf>
    <xf numFmtId="0" fontId="28" fillId="0" borderId="8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center" wrapText="1"/>
    </xf>
    <xf numFmtId="0" fontId="19" fillId="0" borderId="6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32" fillId="0" borderId="3" xfId="0" applyFont="1" applyFill="1" applyBorder="1" applyAlignment="1">
      <alignment vertical="center" wrapText="1"/>
    </xf>
    <xf numFmtId="0" fontId="15" fillId="0" borderId="6" xfId="1" applyFont="1" applyFill="1" applyBorder="1" applyAlignment="1">
      <alignment horizontal="left" vertical="center" wrapText="1"/>
    </xf>
    <xf numFmtId="0" fontId="15" fillId="0" borderId="8" xfId="1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vertical="center" wrapText="1"/>
    </xf>
    <xf numFmtId="164" fontId="21" fillId="0" borderId="3" xfId="0" applyNumberFormat="1" applyFont="1" applyFill="1" applyBorder="1" applyAlignment="1">
      <alignment vertical="center" wrapText="1"/>
    </xf>
    <xf numFmtId="3" fontId="15" fillId="0" borderId="3" xfId="0" applyNumberFormat="1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wrapText="1"/>
    </xf>
    <xf numFmtId="0" fontId="15" fillId="0" borderId="6" xfId="1" applyFont="1" applyFill="1" applyBorder="1" applyAlignment="1">
      <alignment horizontal="left" vertical="top" wrapText="1"/>
    </xf>
    <xf numFmtId="0" fontId="15" fillId="0" borderId="8" xfId="1" applyFont="1" applyFill="1" applyBorder="1" applyAlignment="1">
      <alignment horizontal="left" vertical="top" wrapText="1"/>
    </xf>
    <xf numFmtId="169" fontId="15" fillId="0" borderId="3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/>
    </xf>
    <xf numFmtId="0" fontId="15" fillId="0" borderId="3" xfId="1" applyFont="1" applyFill="1" applyBorder="1" applyAlignment="1">
      <alignment horizontal="center" vertical="center" wrapText="1"/>
    </xf>
    <xf numFmtId="167" fontId="15" fillId="0" borderId="3" xfId="0" applyNumberFormat="1" applyFont="1" applyFill="1" applyBorder="1" applyAlignment="1">
      <alignment horizontal="left" vertical="center" wrapText="1" indent="1"/>
    </xf>
    <xf numFmtId="169" fontId="15" fillId="0" borderId="3" xfId="1" applyNumberFormat="1" applyFont="1" applyFill="1" applyBorder="1" applyAlignment="1">
      <alignment vertical="center" wrapText="1"/>
    </xf>
    <xf numFmtId="169" fontId="15" fillId="0" borderId="3" xfId="0" applyNumberFormat="1" applyFont="1" applyFill="1" applyBorder="1" applyAlignment="1">
      <alignment horizontal="center"/>
    </xf>
    <xf numFmtId="170" fontId="15" fillId="0" borderId="3" xfId="1" applyNumberFormat="1" applyFont="1" applyFill="1" applyBorder="1" applyAlignment="1">
      <alignment horizontal="center" vertical="center" wrapText="1"/>
    </xf>
    <xf numFmtId="167" fontId="15" fillId="0" borderId="3" xfId="0" applyNumberFormat="1" applyFont="1" applyFill="1" applyBorder="1" applyAlignment="1">
      <alignment horizontal="left" vertical="center" wrapText="1" indent="3"/>
    </xf>
    <xf numFmtId="3" fontId="15" fillId="0" borderId="3" xfId="1" applyNumberFormat="1" applyFont="1" applyFill="1" applyBorder="1" applyAlignment="1">
      <alignment vertical="center" wrapText="1"/>
    </xf>
    <xf numFmtId="3" fontId="15" fillId="0" borderId="3" xfId="0" applyNumberFormat="1" applyFont="1" applyFill="1" applyBorder="1" applyAlignment="1">
      <alignment horizontal="center"/>
    </xf>
    <xf numFmtId="3" fontId="15" fillId="0" borderId="3" xfId="1" applyNumberFormat="1" applyFont="1" applyFill="1" applyBorder="1" applyAlignment="1">
      <alignment horizontal="center" vertical="center" wrapText="1"/>
    </xf>
    <xf numFmtId="0" fontId="30" fillId="0" borderId="6" xfId="1" applyFont="1" applyFill="1" applyBorder="1" applyAlignment="1">
      <alignment horizontal="left" vertical="center" wrapText="1"/>
    </xf>
    <xf numFmtId="0" fontId="30" fillId="0" borderId="8" xfId="1" applyFont="1" applyFill="1" applyBorder="1" applyAlignment="1">
      <alignment horizontal="left" vertical="center" wrapText="1"/>
    </xf>
    <xf numFmtId="171" fontId="15" fillId="0" borderId="3" xfId="0" applyNumberFormat="1" applyFont="1" applyFill="1" applyBorder="1" applyAlignment="1">
      <alignment horizontal="center" vertical="center"/>
    </xf>
    <xf numFmtId="170" fontId="15" fillId="0" borderId="3" xfId="0" applyNumberFormat="1" applyFont="1" applyFill="1" applyBorder="1" applyAlignment="1">
      <alignment horizontal="center" wrapText="1"/>
    </xf>
    <xf numFmtId="0" fontId="28" fillId="0" borderId="3" xfId="0" applyFont="1" applyFill="1" applyBorder="1" applyAlignment="1">
      <alignment horizontal="center"/>
    </xf>
    <xf numFmtId="171" fontId="15" fillId="0" borderId="3" xfId="0" applyNumberFormat="1" applyFont="1" applyFill="1" applyBorder="1" applyAlignment="1">
      <alignment horizontal="center" wrapText="1"/>
    </xf>
    <xf numFmtId="0" fontId="15" fillId="0" borderId="6" xfId="1" applyFont="1" applyFill="1" applyBorder="1" applyAlignment="1">
      <alignment horizontal="left" wrapText="1"/>
    </xf>
    <xf numFmtId="0" fontId="15" fillId="0" borderId="8" xfId="1" applyFont="1" applyFill="1" applyBorder="1" applyAlignment="1">
      <alignment horizontal="left" wrapText="1"/>
    </xf>
    <xf numFmtId="0" fontId="15" fillId="0" borderId="3" xfId="1" applyFont="1" applyFill="1" applyBorder="1" applyAlignment="1">
      <alignment vertical="top" wrapText="1"/>
    </xf>
    <xf numFmtId="168" fontId="28" fillId="0" borderId="3" xfId="0" applyNumberFormat="1" applyFont="1" applyFill="1" applyBorder="1" applyAlignment="1" applyProtection="1">
      <alignment vertical="center"/>
      <protection locked="0"/>
    </xf>
    <xf numFmtId="167" fontId="15" fillId="0" borderId="3" xfId="0" applyNumberFormat="1" applyFont="1" applyFill="1" applyBorder="1" applyAlignment="1">
      <alignment horizontal="left" vertical="center" wrapText="1" indent="2"/>
    </xf>
    <xf numFmtId="169" fontId="15" fillId="0" borderId="3" xfId="1" applyNumberFormat="1" applyFont="1" applyFill="1" applyBorder="1" applyAlignment="1">
      <alignment horizontal="center" vertical="top" wrapText="1"/>
    </xf>
    <xf numFmtId="3" fontId="28" fillId="0" borderId="3" xfId="0" applyNumberFormat="1" applyFont="1" applyFill="1" applyBorder="1" applyAlignment="1" applyProtection="1">
      <alignment vertical="center"/>
      <protection locked="0"/>
    </xf>
    <xf numFmtId="164" fontId="1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1" fontId="15" fillId="0" borderId="3" xfId="1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164" fontId="15" fillId="0" borderId="3" xfId="0" applyNumberFormat="1" applyFont="1" applyFill="1" applyBorder="1" applyAlignment="1">
      <alignment horizontal="center" vertical="center" wrapText="1"/>
    </xf>
    <xf numFmtId="167" fontId="15" fillId="0" borderId="3" xfId="1" applyNumberFormat="1" applyFont="1" applyFill="1" applyBorder="1" applyAlignment="1">
      <alignment vertical="top" wrapText="1"/>
    </xf>
    <xf numFmtId="167" fontId="15" fillId="0" borderId="3" xfId="1" applyNumberFormat="1" applyFont="1" applyFill="1" applyBorder="1" applyAlignment="1">
      <alignment horizontal="left" vertical="top" wrapText="1"/>
    </xf>
    <xf numFmtId="171" fontId="15" fillId="0" borderId="3" xfId="0" applyNumberFormat="1" applyFont="1" applyFill="1" applyBorder="1" applyAlignment="1">
      <alignment horizontal="center"/>
    </xf>
    <xf numFmtId="0" fontId="15" fillId="0" borderId="6" xfId="1" applyFont="1" applyFill="1" applyBorder="1" applyAlignment="1">
      <alignment horizontal="center" vertical="top" wrapText="1"/>
    </xf>
    <xf numFmtId="0" fontId="15" fillId="0" borderId="8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top" wrapText="1"/>
    </xf>
    <xf numFmtId="169" fontId="15" fillId="0" borderId="3" xfId="1" applyNumberFormat="1" applyFont="1" applyFill="1" applyBorder="1" applyAlignment="1">
      <alignment vertical="top" wrapText="1"/>
    </xf>
    <xf numFmtId="172" fontId="15" fillId="0" borderId="3" xfId="0" applyNumberFormat="1" applyFont="1" applyFill="1" applyBorder="1" applyAlignment="1" applyProtection="1">
      <alignment vertical="center"/>
      <protection locked="0"/>
    </xf>
    <xf numFmtId="172" fontId="15" fillId="0" borderId="3" xfId="0" applyNumberFormat="1" applyFont="1" applyFill="1" applyBorder="1" applyAlignment="1">
      <alignment vertical="center" wrapText="1"/>
    </xf>
    <xf numFmtId="0" fontId="5" fillId="0" borderId="6" xfId="1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center"/>
    </xf>
    <xf numFmtId="0" fontId="2" fillId="0" borderId="3" xfId="1" applyFont="1" applyFill="1" applyBorder="1" applyAlignment="1">
      <alignment vertical="top" wrapText="1"/>
    </xf>
    <xf numFmtId="9" fontId="34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169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vertical="center" wrapText="1"/>
    </xf>
    <xf numFmtId="9" fontId="25" fillId="0" borderId="3" xfId="0" applyNumberFormat="1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vertical="center"/>
    </xf>
    <xf numFmtId="164" fontId="15" fillId="0" borderId="3" xfId="0" applyNumberFormat="1" applyFont="1" applyFill="1" applyBorder="1" applyAlignment="1">
      <alignment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left" vertical="center" wrapText="1"/>
    </xf>
    <xf numFmtId="0" fontId="33" fillId="0" borderId="7" xfId="0" applyFont="1" applyFill="1" applyBorder="1" applyAlignment="1">
      <alignment horizontal="left" vertical="center" wrapText="1"/>
    </xf>
    <xf numFmtId="0" fontId="33" fillId="0" borderId="8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vertical="center" wrapText="1"/>
    </xf>
    <xf numFmtId="164" fontId="22" fillId="0" borderId="3" xfId="0" applyNumberFormat="1" applyFont="1" applyFill="1" applyBorder="1" applyAlignment="1">
      <alignment vertical="center" wrapText="1"/>
    </xf>
    <xf numFmtId="164" fontId="22" fillId="0" borderId="3" xfId="0" applyNumberFormat="1" applyFont="1" applyFill="1" applyBorder="1" applyAlignment="1">
      <alignment horizontal="left" vertical="center" wrapText="1" indent="2"/>
    </xf>
    <xf numFmtId="164" fontId="22" fillId="0" borderId="3" xfId="0" applyNumberFormat="1" applyFont="1" applyFill="1" applyBorder="1" applyAlignment="1">
      <alignment horizontal="left" vertical="center" wrapText="1" indent="3"/>
    </xf>
    <xf numFmtId="0" fontId="36" fillId="0" borderId="3" xfId="0" applyFont="1" applyFill="1" applyBorder="1" applyAlignment="1">
      <alignment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vertical="center"/>
    </xf>
    <xf numFmtId="169" fontId="21" fillId="0" borderId="3" xfId="0" applyNumberFormat="1" applyFont="1" applyFill="1" applyBorder="1" applyAlignment="1">
      <alignment horizontal="center" vertical="center"/>
    </xf>
    <xf numFmtId="171" fontId="15" fillId="0" borderId="3" xfId="1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left" vertical="center" wrapText="1" indent="1"/>
    </xf>
    <xf numFmtId="49" fontId="15" fillId="0" borderId="6" xfId="1" applyNumberFormat="1" applyFont="1" applyFill="1" applyBorder="1" applyAlignment="1">
      <alignment horizontal="left" vertical="center" wrapText="1"/>
    </xf>
    <xf numFmtId="49" fontId="15" fillId="0" borderId="8" xfId="1" applyNumberFormat="1" applyFont="1" applyFill="1" applyBorder="1" applyAlignment="1">
      <alignment horizontal="left" vertical="center" wrapText="1"/>
    </xf>
    <xf numFmtId="49" fontId="15" fillId="0" borderId="3" xfId="1" applyNumberFormat="1" applyFont="1" applyFill="1" applyBorder="1" applyAlignment="1">
      <alignment vertical="center" wrapText="1"/>
    </xf>
    <xf numFmtId="0" fontId="25" fillId="0" borderId="3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vertical="top" wrapText="1"/>
    </xf>
    <xf numFmtId="171" fontId="23" fillId="0" borderId="0" xfId="0" applyNumberFormat="1" applyFont="1" applyFill="1" applyBorder="1" applyAlignment="1">
      <alignment horizontal="center" vertical="top" wrapText="1"/>
    </xf>
    <xf numFmtId="171" fontId="23" fillId="0" borderId="0" xfId="0" applyNumberFormat="1" applyFont="1" applyFill="1" applyBorder="1" applyAlignment="1">
      <alignment vertical="top" wrapText="1"/>
    </xf>
    <xf numFmtId="0" fontId="37" fillId="0" borderId="0" xfId="0" applyFont="1"/>
    <xf numFmtId="0" fontId="38" fillId="0" borderId="0" xfId="0" applyFont="1"/>
    <xf numFmtId="0" fontId="13" fillId="0" borderId="0" xfId="0" applyFont="1"/>
    <xf numFmtId="0" fontId="39" fillId="0" borderId="0" xfId="0" applyFont="1"/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T91"/>
  <sheetViews>
    <sheetView tabSelected="1" topLeftCell="A55" zoomScaleNormal="100" zoomScaleSheetLayoutView="85" workbookViewId="0">
      <selection activeCell="E55" sqref="E55"/>
    </sheetView>
  </sheetViews>
  <sheetFormatPr defaultRowHeight="12.75" x14ac:dyDescent="0.2"/>
  <cols>
    <col min="1" max="1" width="6.28515625" customWidth="1"/>
    <col min="2" max="2" width="20.7109375" customWidth="1"/>
    <col min="3" max="3" width="26.140625" customWidth="1"/>
    <col min="4" max="4" width="11.140625" customWidth="1"/>
    <col min="5" max="5" width="15.85546875" customWidth="1"/>
    <col min="6" max="6" width="13.7109375" customWidth="1"/>
    <col min="7" max="7" width="11.7109375" customWidth="1"/>
    <col min="8" max="8" width="13.140625" customWidth="1"/>
    <col min="9" max="9" width="14.85546875" customWidth="1"/>
    <col min="10" max="10" width="10.5703125" customWidth="1"/>
    <col min="11" max="11" width="13" customWidth="1"/>
    <col min="12" max="12" width="13.85546875" customWidth="1"/>
    <col min="13" max="13" width="12.85546875" customWidth="1"/>
    <col min="14" max="14" width="14.140625" customWidth="1"/>
    <col min="17" max="17" width="11.28515625" bestFit="1" customWidth="1"/>
  </cols>
  <sheetData>
    <row r="1" spans="1:18" ht="12" customHeight="1" x14ac:dyDescent="0.3">
      <c r="A1" s="1"/>
      <c r="B1" s="1"/>
      <c r="C1" s="1"/>
      <c r="D1" s="1"/>
      <c r="E1" s="2"/>
      <c r="F1" s="2"/>
      <c r="G1" s="2"/>
      <c r="H1" s="2"/>
      <c r="I1" s="2"/>
      <c r="J1" s="2"/>
      <c r="K1" s="3" t="s">
        <v>0</v>
      </c>
      <c r="L1" s="3"/>
      <c r="M1" s="3"/>
      <c r="N1" s="3"/>
    </row>
    <row r="2" spans="1:18" ht="11.25" customHeigh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3"/>
      <c r="L2" s="3"/>
      <c r="M2" s="3"/>
      <c r="N2" s="3"/>
    </row>
    <row r="3" spans="1:18" ht="8.25" customHeight="1" x14ac:dyDescent="0.3">
      <c r="A3" s="1"/>
      <c r="B3" s="1"/>
      <c r="C3" s="1"/>
      <c r="D3" s="1"/>
      <c r="E3" s="2"/>
      <c r="F3" s="2"/>
      <c r="G3" s="2"/>
      <c r="H3" s="2"/>
      <c r="I3" s="2"/>
      <c r="J3" s="2"/>
      <c r="K3" s="3"/>
      <c r="L3" s="3"/>
      <c r="M3" s="3"/>
      <c r="N3" s="3"/>
    </row>
    <row r="4" spans="1:18" ht="11.25" customHeight="1" x14ac:dyDescent="0.2">
      <c r="A4" s="4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8" ht="10.5" customHeight="1" x14ac:dyDescent="0.2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6"/>
      <c r="Q5">
        <v>2019</v>
      </c>
    </row>
    <row r="6" spans="1:18" ht="18.75" customHeight="1" x14ac:dyDescent="0.25">
      <c r="A6" s="7" t="s">
        <v>3</v>
      </c>
      <c r="B6" s="8">
        <v>1010000</v>
      </c>
      <c r="C6" s="9" t="s">
        <v>4</v>
      </c>
      <c r="D6" s="8"/>
      <c r="E6" s="10"/>
      <c r="F6" s="9"/>
      <c r="G6" s="9"/>
      <c r="H6" s="11"/>
      <c r="I6" s="11"/>
      <c r="J6" s="11"/>
      <c r="K6" s="11"/>
      <c r="L6" s="11"/>
      <c r="M6" s="11"/>
      <c r="N6" s="11"/>
      <c r="P6" s="12" t="s">
        <v>5</v>
      </c>
      <c r="Q6" s="13">
        <v>153185.56</v>
      </c>
      <c r="R6" s="13"/>
    </row>
    <row r="7" spans="1:18" ht="10.5" customHeight="1" x14ac:dyDescent="0.2">
      <c r="A7" s="7" t="s">
        <v>6</v>
      </c>
      <c r="B7" s="14" t="s">
        <v>7</v>
      </c>
      <c r="C7" s="15" t="s">
        <v>8</v>
      </c>
      <c r="D7" s="14"/>
      <c r="E7" s="16"/>
      <c r="F7" s="17"/>
      <c r="G7" s="17"/>
      <c r="H7" s="18"/>
      <c r="I7" s="18"/>
      <c r="J7" s="18"/>
      <c r="K7" s="2"/>
      <c r="L7" s="2"/>
      <c r="M7" s="2"/>
      <c r="N7" s="19"/>
      <c r="P7" s="12" t="s">
        <v>9</v>
      </c>
      <c r="Q7" s="13">
        <v>15919.21</v>
      </c>
      <c r="R7" s="13"/>
    </row>
    <row r="8" spans="1:18" ht="17.25" customHeight="1" x14ac:dyDescent="0.25">
      <c r="A8" s="7" t="s">
        <v>10</v>
      </c>
      <c r="B8" s="8">
        <v>1010000</v>
      </c>
      <c r="C8" s="9" t="s">
        <v>4</v>
      </c>
      <c r="D8" s="8"/>
      <c r="E8" s="10"/>
      <c r="F8" s="9"/>
      <c r="G8" s="9"/>
      <c r="H8" s="11"/>
      <c r="I8" s="11"/>
      <c r="J8" s="18"/>
      <c r="K8" s="2"/>
      <c r="L8" s="2"/>
      <c r="M8" s="2"/>
      <c r="N8" s="2"/>
      <c r="Q8">
        <f>SUM(Q6:Q7)</f>
        <v>169104.77</v>
      </c>
      <c r="R8" s="13">
        <f>Q8/1000</f>
        <v>169.10477</v>
      </c>
    </row>
    <row r="9" spans="1:18" ht="9.75" customHeight="1" x14ac:dyDescent="0.2">
      <c r="A9" s="7" t="s">
        <v>11</v>
      </c>
      <c r="B9" s="14" t="s">
        <v>7</v>
      </c>
      <c r="C9" s="15" t="s">
        <v>8</v>
      </c>
      <c r="D9" s="14"/>
      <c r="E9" s="16"/>
      <c r="F9" s="17"/>
      <c r="G9" s="17"/>
      <c r="H9" s="2"/>
      <c r="I9" s="2"/>
      <c r="J9" s="2"/>
      <c r="K9" s="2"/>
      <c r="L9" s="2"/>
      <c r="M9" s="18"/>
      <c r="N9" s="18"/>
      <c r="P9" s="12" t="s">
        <v>12</v>
      </c>
      <c r="Q9" s="20">
        <v>79982</v>
      </c>
    </row>
    <row r="10" spans="1:18" ht="19.5" customHeight="1" x14ac:dyDescent="0.25">
      <c r="A10" s="2" t="s">
        <v>13</v>
      </c>
      <c r="B10" s="21">
        <v>1014030</v>
      </c>
      <c r="C10" s="22" t="s">
        <v>14</v>
      </c>
      <c r="D10" s="23" t="s">
        <v>15</v>
      </c>
      <c r="E10" s="23"/>
      <c r="F10" s="23"/>
      <c r="G10" s="23"/>
      <c r="H10" s="23"/>
      <c r="I10" s="23"/>
      <c r="J10" s="23"/>
      <c r="M10" s="24"/>
      <c r="N10" s="24"/>
      <c r="R10" s="13"/>
    </row>
    <row r="11" spans="1:18" ht="12" customHeight="1" x14ac:dyDescent="0.2">
      <c r="A11" s="2" t="s">
        <v>16</v>
      </c>
      <c r="B11" s="25" t="s">
        <v>17</v>
      </c>
      <c r="C11" s="25" t="s">
        <v>18</v>
      </c>
      <c r="D11" s="26" t="s">
        <v>19</v>
      </c>
      <c r="E11" s="26"/>
      <c r="F11" s="26"/>
      <c r="G11" s="26"/>
      <c r="H11" s="26"/>
      <c r="I11" s="26"/>
      <c r="J11" s="26"/>
      <c r="M11" s="17"/>
      <c r="N11" s="17"/>
      <c r="P11" s="12" t="s">
        <v>20</v>
      </c>
      <c r="R11" s="13"/>
    </row>
    <row r="12" spans="1:18" ht="9.75" customHeight="1" x14ac:dyDescent="0.2">
      <c r="A12" s="27">
        <v>4</v>
      </c>
      <c r="B12" s="28" t="s">
        <v>21</v>
      </c>
      <c r="C12" s="28"/>
      <c r="D12" s="28"/>
      <c r="E12" s="28"/>
      <c r="F12" s="28"/>
      <c r="G12" s="28"/>
      <c r="H12" s="2"/>
      <c r="I12" s="2"/>
      <c r="J12" s="2"/>
      <c r="K12" s="2"/>
      <c r="L12" s="2"/>
      <c r="M12" s="17"/>
      <c r="N12" s="17"/>
      <c r="P12" s="7" t="s">
        <v>22</v>
      </c>
      <c r="R12" s="13"/>
    </row>
    <row r="13" spans="1:18" ht="14.25" customHeight="1" x14ac:dyDescent="0.2">
      <c r="A13" s="29" t="s">
        <v>23</v>
      </c>
      <c r="B13" s="30" t="s">
        <v>24</v>
      </c>
      <c r="C13" s="31"/>
      <c r="D13" s="31"/>
      <c r="E13" s="31"/>
      <c r="F13" s="31"/>
      <c r="G13" s="31"/>
      <c r="H13" s="31"/>
      <c r="I13" s="31"/>
      <c r="J13" s="31"/>
      <c r="K13" s="31"/>
      <c r="L13" s="2"/>
      <c r="M13" s="17"/>
      <c r="N13" s="17"/>
      <c r="R13" s="13"/>
    </row>
    <row r="14" spans="1:18" ht="16.5" customHeight="1" x14ac:dyDescent="0.2">
      <c r="A14" s="32"/>
      <c r="B14" s="33" t="s">
        <v>25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R14" s="13"/>
    </row>
    <row r="15" spans="1:18" ht="15.75" customHeight="1" x14ac:dyDescent="0.2">
      <c r="A15" s="27">
        <v>5</v>
      </c>
      <c r="B15" s="28" t="s">
        <v>26</v>
      </c>
      <c r="C15" s="28"/>
      <c r="D15" s="28"/>
      <c r="E15" s="28"/>
      <c r="F15" s="28"/>
      <c r="G15" s="28"/>
      <c r="H15" s="2"/>
      <c r="I15" s="2"/>
      <c r="J15" s="2"/>
      <c r="K15" s="2"/>
      <c r="L15" s="2"/>
      <c r="M15" s="17"/>
      <c r="N15" s="17"/>
      <c r="R15" s="13"/>
    </row>
    <row r="16" spans="1:18" ht="27" customHeight="1" x14ac:dyDescent="0.25">
      <c r="A16" s="35"/>
      <c r="B16" s="36" t="s">
        <v>27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R16" s="13"/>
    </row>
    <row r="17" spans="1:20" ht="12.75" customHeight="1" x14ac:dyDescent="0.25">
      <c r="A17" s="27">
        <v>6</v>
      </c>
      <c r="B17" s="37" t="s">
        <v>28</v>
      </c>
      <c r="C17" s="37"/>
      <c r="D17" s="37"/>
      <c r="E17" s="35"/>
      <c r="F17" s="35"/>
      <c r="G17" s="35"/>
      <c r="H17" s="2"/>
      <c r="I17" s="2"/>
      <c r="J17" s="2"/>
      <c r="K17" s="2"/>
      <c r="L17" s="2"/>
      <c r="M17" s="17"/>
      <c r="N17" s="17"/>
      <c r="Q17" t="s">
        <v>29</v>
      </c>
      <c r="R17" s="13"/>
    </row>
    <row r="18" spans="1:20" ht="11.25" customHeight="1" x14ac:dyDescent="0.2">
      <c r="A18" s="29" t="s">
        <v>23</v>
      </c>
      <c r="B18" s="38" t="s">
        <v>30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Q18" t="s">
        <v>31</v>
      </c>
      <c r="S18">
        <v>2020</v>
      </c>
      <c r="T18" s="13"/>
    </row>
    <row r="19" spans="1:20" ht="34.5" customHeight="1" x14ac:dyDescent="0.2">
      <c r="A19" s="40">
        <v>1</v>
      </c>
      <c r="B19" s="41" t="s">
        <v>32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T19" s="13"/>
    </row>
    <row r="20" spans="1:20" ht="14.25" customHeight="1" x14ac:dyDescent="0.25">
      <c r="A20" s="43">
        <v>7</v>
      </c>
      <c r="B20" s="44" t="s">
        <v>33</v>
      </c>
      <c r="C20" s="44"/>
      <c r="D20" s="44"/>
      <c r="E20" s="2"/>
      <c r="F20" s="2"/>
      <c r="G20" s="2"/>
      <c r="H20" s="2"/>
      <c r="I20" s="2"/>
      <c r="J20" s="2"/>
      <c r="K20" s="2"/>
      <c r="M20" s="2"/>
      <c r="N20" s="45" t="s">
        <v>34</v>
      </c>
      <c r="P20" s="12" t="s">
        <v>5</v>
      </c>
      <c r="Q20" s="46">
        <v>175673</v>
      </c>
      <c r="S20" s="47">
        <v>94426.8</v>
      </c>
      <c r="T20" s="13"/>
    </row>
    <row r="21" spans="1:20" ht="18.75" customHeight="1" x14ac:dyDescent="0.2">
      <c r="A21" s="48" t="s">
        <v>35</v>
      </c>
      <c r="B21" s="49" t="s">
        <v>36</v>
      </c>
      <c r="C21" s="49"/>
      <c r="D21" s="49"/>
      <c r="E21" s="49"/>
      <c r="F21" s="50" t="s">
        <v>37</v>
      </c>
      <c r="G21" s="51"/>
      <c r="H21" s="52"/>
      <c r="I21" s="50" t="s">
        <v>38</v>
      </c>
      <c r="J21" s="51"/>
      <c r="K21" s="52"/>
      <c r="L21" s="50" t="s">
        <v>39</v>
      </c>
      <c r="M21" s="51"/>
      <c r="N21" s="52"/>
      <c r="P21" s="12" t="s">
        <v>9</v>
      </c>
      <c r="Q21" s="46">
        <v>26738.18</v>
      </c>
      <c r="S21" s="53">
        <f>Q21</f>
        <v>26738.18</v>
      </c>
      <c r="T21" s="13"/>
    </row>
    <row r="22" spans="1:20" ht="12" customHeight="1" x14ac:dyDescent="0.2">
      <c r="A22" s="48"/>
      <c r="B22" s="49"/>
      <c r="C22" s="49"/>
      <c r="D22" s="49"/>
      <c r="E22" s="49"/>
      <c r="F22" s="54" t="s">
        <v>40</v>
      </c>
      <c r="G22" s="54" t="s">
        <v>41</v>
      </c>
      <c r="H22" s="54" t="s">
        <v>42</v>
      </c>
      <c r="I22" s="54" t="s">
        <v>43</v>
      </c>
      <c r="J22" s="54" t="s">
        <v>41</v>
      </c>
      <c r="K22" s="54" t="s">
        <v>42</v>
      </c>
      <c r="L22" s="54" t="s">
        <v>43</v>
      </c>
      <c r="M22" s="54" t="s">
        <v>41</v>
      </c>
      <c r="N22" s="54" t="s">
        <v>42</v>
      </c>
      <c r="Q22" s="13">
        <f>SUM(Q20:Q21)</f>
        <v>202411.18</v>
      </c>
      <c r="S22" s="55">
        <f>SUM(S20:S21)</f>
        <v>121164.98000000001</v>
      </c>
      <c r="T22" s="13">
        <f>S22/1000</f>
        <v>121.16498000000001</v>
      </c>
    </row>
    <row r="23" spans="1:20" x14ac:dyDescent="0.2">
      <c r="A23" s="56">
        <v>1</v>
      </c>
      <c r="B23" s="57">
        <v>2</v>
      </c>
      <c r="C23" s="58"/>
      <c r="D23" s="58"/>
      <c r="E23" s="59"/>
      <c r="F23" s="60">
        <v>3</v>
      </c>
      <c r="G23" s="60">
        <v>4</v>
      </c>
      <c r="H23" s="60">
        <v>5</v>
      </c>
      <c r="I23" s="60">
        <v>6</v>
      </c>
      <c r="J23" s="60">
        <v>7</v>
      </c>
      <c r="K23" s="60">
        <v>8</v>
      </c>
      <c r="L23" s="60">
        <v>9</v>
      </c>
      <c r="M23" s="60">
        <v>10</v>
      </c>
      <c r="N23" s="60">
        <v>11</v>
      </c>
      <c r="P23" s="12" t="s">
        <v>12</v>
      </c>
      <c r="Q23" s="20">
        <v>15000</v>
      </c>
      <c r="S23" s="61">
        <v>15000</v>
      </c>
    </row>
    <row r="24" spans="1:20" ht="72" customHeight="1" x14ac:dyDescent="0.2">
      <c r="A24" s="62">
        <v>1</v>
      </c>
      <c r="B24" s="63" t="s">
        <v>32</v>
      </c>
      <c r="C24" s="64"/>
      <c r="D24" s="64"/>
      <c r="E24" s="65"/>
      <c r="F24" s="66">
        <v>5324300</v>
      </c>
      <c r="G24" s="67">
        <v>220000</v>
      </c>
      <c r="H24" s="68">
        <f>F24+G24</f>
        <v>5544300</v>
      </c>
      <c r="I24" s="66">
        <v>5260985</v>
      </c>
      <c r="J24" s="67">
        <v>121165</v>
      </c>
      <c r="K24" s="68">
        <f>I24+J24</f>
        <v>5382150</v>
      </c>
      <c r="L24" s="69">
        <f t="shared" ref="L24:N26" si="0">I24-F24</f>
        <v>-63315</v>
      </c>
      <c r="M24" s="70">
        <f t="shared" si="0"/>
        <v>-98835</v>
      </c>
      <c r="N24" s="69">
        <f t="shared" si="0"/>
        <v>-162150</v>
      </c>
      <c r="Q24" s="71"/>
      <c r="S24" s="72">
        <f>S22+S23</f>
        <v>136164.98000000001</v>
      </c>
    </row>
    <row r="25" spans="1:20" ht="27" customHeight="1" x14ac:dyDescent="0.2">
      <c r="A25" s="40">
        <v>2</v>
      </c>
      <c r="B25" s="73" t="s">
        <v>44</v>
      </c>
      <c r="C25" s="74"/>
      <c r="D25" s="74"/>
      <c r="E25" s="75"/>
      <c r="F25" s="66"/>
      <c r="G25" s="76">
        <v>15000</v>
      </c>
      <c r="H25" s="68">
        <f>F25+G25</f>
        <v>15000</v>
      </c>
      <c r="I25" s="66"/>
      <c r="J25" s="67">
        <v>15000</v>
      </c>
      <c r="K25" s="68">
        <f>I25+J25</f>
        <v>15000</v>
      </c>
      <c r="L25" s="69">
        <f t="shared" si="0"/>
        <v>0</v>
      </c>
      <c r="M25" s="77">
        <f t="shared" si="0"/>
        <v>0</v>
      </c>
      <c r="N25" s="77">
        <f t="shared" si="0"/>
        <v>0</v>
      </c>
    </row>
    <row r="26" spans="1:20" ht="21" customHeight="1" x14ac:dyDescent="0.2">
      <c r="A26" s="78"/>
      <c r="B26" s="79" t="s">
        <v>45</v>
      </c>
      <c r="C26" s="79"/>
      <c r="D26" s="79"/>
      <c r="E26" s="79"/>
      <c r="F26" s="67">
        <f>SUM(F24:F25)</f>
        <v>5324300</v>
      </c>
      <c r="G26" s="67">
        <f>SUM(G24:G25)</f>
        <v>235000</v>
      </c>
      <c r="H26" s="68">
        <f>F26+G26</f>
        <v>5559300</v>
      </c>
      <c r="I26" s="67">
        <f>SUM(I24:I25)</f>
        <v>5260985</v>
      </c>
      <c r="J26" s="67">
        <f>SUM(J24:J25)</f>
        <v>136165</v>
      </c>
      <c r="K26" s="68">
        <f>I26+J26</f>
        <v>5397150</v>
      </c>
      <c r="L26" s="70">
        <f t="shared" si="0"/>
        <v>-63315</v>
      </c>
      <c r="M26" s="70">
        <f t="shared" si="0"/>
        <v>-98835</v>
      </c>
      <c r="N26" s="70">
        <f t="shared" si="0"/>
        <v>-162150</v>
      </c>
    </row>
    <row r="27" spans="1:20" ht="8.25" customHeight="1" x14ac:dyDescent="0.2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2"/>
      <c r="P27" s="2"/>
    </row>
    <row r="28" spans="1:20" ht="20.25" customHeight="1" x14ac:dyDescent="0.25">
      <c r="A28" s="27">
        <v>8</v>
      </c>
      <c r="B28" s="81" t="s">
        <v>46</v>
      </c>
      <c r="C28" s="82"/>
      <c r="D28" s="82"/>
      <c r="E28" s="19"/>
      <c r="F28" s="19"/>
      <c r="G28" s="19"/>
      <c r="H28" s="19"/>
      <c r="I28" s="19"/>
      <c r="J28" s="19"/>
      <c r="K28" s="19"/>
      <c r="L28" s="83"/>
      <c r="M28" s="19"/>
      <c r="N28" s="84" t="s">
        <v>34</v>
      </c>
      <c r="O28" s="2"/>
      <c r="P28" s="2"/>
    </row>
    <row r="29" spans="1:20" ht="9" customHeight="1" x14ac:dyDescent="0.2">
      <c r="A29" s="85" t="s">
        <v>35</v>
      </c>
      <c r="B29" s="85" t="s">
        <v>36</v>
      </c>
      <c r="C29" s="85"/>
      <c r="D29" s="85"/>
      <c r="E29" s="85"/>
      <c r="F29" s="86" t="s">
        <v>47</v>
      </c>
      <c r="G29" s="87"/>
      <c r="H29" s="88"/>
      <c r="I29" s="86" t="s">
        <v>48</v>
      </c>
      <c r="J29" s="87"/>
      <c r="K29" s="88"/>
      <c r="L29" s="86" t="s">
        <v>39</v>
      </c>
      <c r="M29" s="87"/>
      <c r="N29" s="88"/>
      <c r="O29" s="2"/>
      <c r="P29" s="2"/>
    </row>
    <row r="30" spans="1:20" ht="9.75" customHeight="1" x14ac:dyDescent="0.2">
      <c r="A30" s="85"/>
      <c r="B30" s="85"/>
      <c r="C30" s="85"/>
      <c r="D30" s="85"/>
      <c r="E30" s="85"/>
      <c r="F30" s="89" t="s">
        <v>43</v>
      </c>
      <c r="G30" s="89" t="s">
        <v>49</v>
      </c>
      <c r="H30" s="89" t="s">
        <v>42</v>
      </c>
      <c r="I30" s="89" t="s">
        <v>43</v>
      </c>
      <c r="J30" s="89" t="s">
        <v>49</v>
      </c>
      <c r="K30" s="89" t="s">
        <v>42</v>
      </c>
      <c r="L30" s="89" t="s">
        <v>43</v>
      </c>
      <c r="M30" s="89" t="s">
        <v>49</v>
      </c>
      <c r="N30" s="89" t="s">
        <v>42</v>
      </c>
      <c r="O30" s="2"/>
      <c r="P30" s="2"/>
      <c r="Q30" s="90"/>
    </row>
    <row r="31" spans="1:20" ht="8.25" customHeight="1" x14ac:dyDescent="0.2">
      <c r="A31" s="89">
        <v>1</v>
      </c>
      <c r="B31" s="86">
        <v>2</v>
      </c>
      <c r="C31" s="87"/>
      <c r="D31" s="87"/>
      <c r="E31" s="88"/>
      <c r="F31" s="89">
        <v>3</v>
      </c>
      <c r="G31" s="89">
        <v>4</v>
      </c>
      <c r="H31" s="89">
        <v>5</v>
      </c>
      <c r="I31" s="89">
        <v>6</v>
      </c>
      <c r="J31" s="89">
        <v>7</v>
      </c>
      <c r="K31" s="89">
        <v>8</v>
      </c>
      <c r="L31" s="89">
        <v>9</v>
      </c>
      <c r="M31" s="89">
        <v>10</v>
      </c>
      <c r="N31" s="89">
        <v>11</v>
      </c>
      <c r="O31" s="2"/>
      <c r="P31" s="2"/>
    </row>
    <row r="32" spans="1:20" ht="7.5" customHeight="1" x14ac:dyDescent="0.2">
      <c r="A32" s="91"/>
      <c r="B32" s="92"/>
      <c r="C32" s="93"/>
      <c r="D32" s="93"/>
      <c r="E32" s="94"/>
      <c r="F32" s="95"/>
      <c r="G32" s="96"/>
      <c r="H32" s="95"/>
      <c r="I32" s="95"/>
      <c r="J32" s="96"/>
      <c r="K32" s="95"/>
      <c r="L32" s="97"/>
      <c r="M32" s="98"/>
      <c r="N32" s="99"/>
      <c r="O32" s="2"/>
      <c r="P32" s="2"/>
    </row>
    <row r="33" spans="1:14" ht="16.5" customHeight="1" x14ac:dyDescent="0.2">
      <c r="A33" s="27">
        <v>9</v>
      </c>
      <c r="B33" s="19" t="s">
        <v>50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4" ht="31.5" customHeight="1" x14ac:dyDescent="0.2">
      <c r="A34" s="100" t="s">
        <v>35</v>
      </c>
      <c r="B34" s="101" t="s">
        <v>51</v>
      </c>
      <c r="C34" s="102"/>
      <c r="D34" s="103" t="s">
        <v>52</v>
      </c>
      <c r="E34" s="103" t="s">
        <v>53</v>
      </c>
      <c r="F34" s="104" t="s">
        <v>54</v>
      </c>
      <c r="G34" s="104"/>
      <c r="H34" s="104"/>
      <c r="I34" s="104" t="s">
        <v>55</v>
      </c>
      <c r="J34" s="104"/>
      <c r="K34" s="104"/>
      <c r="L34" s="105" t="s">
        <v>39</v>
      </c>
      <c r="M34" s="105"/>
      <c r="N34" s="105"/>
    </row>
    <row r="35" spans="1:14" ht="12.75" customHeight="1" x14ac:dyDescent="0.2">
      <c r="A35" s="100"/>
      <c r="B35" s="106"/>
      <c r="C35" s="107"/>
      <c r="D35" s="108"/>
      <c r="E35" s="108"/>
      <c r="F35" s="60" t="s">
        <v>43</v>
      </c>
      <c r="G35" s="60" t="s">
        <v>41</v>
      </c>
      <c r="H35" s="60" t="s">
        <v>56</v>
      </c>
      <c r="I35" s="60" t="s">
        <v>43</v>
      </c>
      <c r="J35" s="60" t="s">
        <v>41</v>
      </c>
      <c r="K35" s="60" t="s">
        <v>56</v>
      </c>
      <c r="L35" s="60" t="s">
        <v>57</v>
      </c>
      <c r="M35" s="60" t="s">
        <v>41</v>
      </c>
      <c r="N35" s="60" t="s">
        <v>56</v>
      </c>
    </row>
    <row r="36" spans="1:14" ht="12.75" customHeight="1" x14ac:dyDescent="0.2">
      <c r="A36" s="89">
        <v>1</v>
      </c>
      <c r="B36" s="109">
        <f>A36+1</f>
        <v>2</v>
      </c>
      <c r="C36" s="110"/>
      <c r="D36" s="111">
        <f>B36+1</f>
        <v>3</v>
      </c>
      <c r="E36" s="112">
        <f>D36+1</f>
        <v>4</v>
      </c>
      <c r="F36" s="112">
        <f>E36+1</f>
        <v>5</v>
      </c>
      <c r="G36" s="112">
        <f>F36+1</f>
        <v>6</v>
      </c>
      <c r="H36" s="112">
        <f t="shared" ref="H36:N36" si="1">G36+1</f>
        <v>7</v>
      </c>
      <c r="I36" s="112">
        <f t="shared" si="1"/>
        <v>8</v>
      </c>
      <c r="J36" s="112">
        <f t="shared" si="1"/>
        <v>9</v>
      </c>
      <c r="K36" s="112">
        <f t="shared" si="1"/>
        <v>10</v>
      </c>
      <c r="L36" s="112">
        <f t="shared" si="1"/>
        <v>11</v>
      </c>
      <c r="M36" s="112">
        <f t="shared" si="1"/>
        <v>12</v>
      </c>
      <c r="N36" s="112">
        <f t="shared" si="1"/>
        <v>13</v>
      </c>
    </row>
    <row r="37" spans="1:14" ht="29.25" customHeight="1" x14ac:dyDescent="0.25">
      <c r="A37" s="113">
        <v>1</v>
      </c>
      <c r="B37" s="114" t="str">
        <f>B24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6"/>
    </row>
    <row r="38" spans="1:14" ht="15.75" customHeight="1" x14ac:dyDescent="0.2">
      <c r="A38" s="40">
        <v>1</v>
      </c>
      <c r="B38" s="73" t="s">
        <v>58</v>
      </c>
      <c r="C38" s="75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</row>
    <row r="39" spans="1:14" ht="15.75" customHeight="1" x14ac:dyDescent="0.25">
      <c r="A39" s="118"/>
      <c r="B39" s="119" t="s">
        <v>59</v>
      </c>
      <c r="C39" s="120"/>
      <c r="D39" s="121" t="s">
        <v>60</v>
      </c>
      <c r="E39" s="122"/>
      <c r="F39" s="123">
        <v>6</v>
      </c>
      <c r="G39" s="124"/>
      <c r="H39" s="125">
        <f t="shared" ref="H39:H44" si="2">F39+G39</f>
        <v>6</v>
      </c>
      <c r="I39" s="123">
        <v>6</v>
      </c>
      <c r="J39" s="124"/>
      <c r="K39" s="125">
        <f t="shared" ref="K39:K44" si="3">I39+J39</f>
        <v>6</v>
      </c>
      <c r="L39" s="70">
        <f t="shared" ref="L39:N44" si="4">I39-F39</f>
        <v>0</v>
      </c>
      <c r="M39" s="70">
        <f t="shared" si="4"/>
        <v>0</v>
      </c>
      <c r="N39" s="70">
        <f t="shared" si="4"/>
        <v>0</v>
      </c>
    </row>
    <row r="40" spans="1:14" ht="16.5" customHeight="1" x14ac:dyDescent="0.25">
      <c r="A40" s="118"/>
      <c r="B40" s="126" t="s">
        <v>61</v>
      </c>
      <c r="C40" s="127"/>
      <c r="D40" s="121" t="s">
        <v>60</v>
      </c>
      <c r="E40" s="128" t="s">
        <v>62</v>
      </c>
      <c r="F40" s="123">
        <f>SUM(F41:F43)</f>
        <v>47.5</v>
      </c>
      <c r="G40" s="124"/>
      <c r="H40" s="125">
        <f t="shared" si="2"/>
        <v>47.5</v>
      </c>
      <c r="I40" s="123">
        <f>SUM(I41:I43)</f>
        <v>47.5</v>
      </c>
      <c r="J40" s="124"/>
      <c r="K40" s="125">
        <f t="shared" si="3"/>
        <v>47.5</v>
      </c>
      <c r="L40" s="70">
        <f t="shared" si="4"/>
        <v>0</v>
      </c>
      <c r="M40" s="70">
        <f t="shared" si="4"/>
        <v>0</v>
      </c>
      <c r="N40" s="70">
        <f t="shared" si="4"/>
        <v>0</v>
      </c>
    </row>
    <row r="41" spans="1:14" ht="17.25" customHeight="1" x14ac:dyDescent="0.25">
      <c r="A41" s="118"/>
      <c r="B41" s="126" t="s">
        <v>63</v>
      </c>
      <c r="C41" s="127"/>
      <c r="D41" s="121" t="s">
        <v>60</v>
      </c>
      <c r="E41" s="129">
        <v>0</v>
      </c>
      <c r="F41" s="123">
        <v>6</v>
      </c>
      <c r="G41" s="124"/>
      <c r="H41" s="125">
        <f t="shared" si="2"/>
        <v>6</v>
      </c>
      <c r="I41" s="123">
        <v>6</v>
      </c>
      <c r="J41" s="124"/>
      <c r="K41" s="125">
        <f t="shared" si="3"/>
        <v>6</v>
      </c>
      <c r="L41" s="70">
        <f t="shared" si="4"/>
        <v>0</v>
      </c>
      <c r="M41" s="70">
        <f t="shared" si="4"/>
        <v>0</v>
      </c>
      <c r="N41" s="70">
        <f t="shared" si="4"/>
        <v>0</v>
      </c>
    </row>
    <row r="42" spans="1:14" ht="18" customHeight="1" x14ac:dyDescent="0.25">
      <c r="A42" s="118"/>
      <c r="B42" s="130" t="s">
        <v>64</v>
      </c>
      <c r="C42" s="131"/>
      <c r="D42" s="121" t="s">
        <v>60</v>
      </c>
      <c r="E42" s="129">
        <v>0</v>
      </c>
      <c r="F42" s="123">
        <v>29</v>
      </c>
      <c r="G42" s="124"/>
      <c r="H42" s="125">
        <f t="shared" si="2"/>
        <v>29</v>
      </c>
      <c r="I42" s="123">
        <v>29</v>
      </c>
      <c r="J42" s="124"/>
      <c r="K42" s="125">
        <f t="shared" si="3"/>
        <v>29</v>
      </c>
      <c r="L42" s="70">
        <f t="shared" si="4"/>
        <v>0</v>
      </c>
      <c r="M42" s="70">
        <f t="shared" si="4"/>
        <v>0</v>
      </c>
      <c r="N42" s="70">
        <f t="shared" si="4"/>
        <v>0</v>
      </c>
    </row>
    <row r="43" spans="1:14" ht="16.5" customHeight="1" x14ac:dyDescent="0.25">
      <c r="A43" s="118"/>
      <c r="B43" s="130" t="s">
        <v>65</v>
      </c>
      <c r="C43" s="131"/>
      <c r="D43" s="121" t="s">
        <v>60</v>
      </c>
      <c r="E43" s="129">
        <v>0</v>
      </c>
      <c r="F43" s="123">
        <v>12.5</v>
      </c>
      <c r="G43" s="124"/>
      <c r="H43" s="125">
        <f t="shared" si="2"/>
        <v>12.5</v>
      </c>
      <c r="I43" s="123">
        <v>12.5</v>
      </c>
      <c r="J43" s="124"/>
      <c r="K43" s="125">
        <f t="shared" si="3"/>
        <v>12.5</v>
      </c>
      <c r="L43" s="70">
        <f t="shared" si="4"/>
        <v>0</v>
      </c>
      <c r="M43" s="70">
        <f t="shared" si="4"/>
        <v>0</v>
      </c>
      <c r="N43" s="70">
        <f t="shared" si="4"/>
        <v>0</v>
      </c>
    </row>
    <row r="44" spans="1:14" ht="33" customHeight="1" x14ac:dyDescent="0.2">
      <c r="A44" s="118"/>
      <c r="B44" s="132" t="s">
        <v>66</v>
      </c>
      <c r="C44" s="133"/>
      <c r="D44" s="121" t="s">
        <v>60</v>
      </c>
      <c r="E44" s="134" t="s">
        <v>67</v>
      </c>
      <c r="F44" s="135">
        <f>F24</f>
        <v>5324300</v>
      </c>
      <c r="G44" s="135"/>
      <c r="H44" s="136">
        <f t="shared" si="2"/>
        <v>5324300</v>
      </c>
      <c r="I44" s="135">
        <f>I24</f>
        <v>5260985</v>
      </c>
      <c r="J44" s="135"/>
      <c r="K44" s="136">
        <f t="shared" si="3"/>
        <v>5260985</v>
      </c>
      <c r="L44" s="70">
        <f t="shared" si="4"/>
        <v>-63315</v>
      </c>
      <c r="M44" s="70">
        <f t="shared" si="4"/>
        <v>0</v>
      </c>
      <c r="N44" s="70">
        <f t="shared" si="4"/>
        <v>-63315</v>
      </c>
    </row>
    <row r="45" spans="1:14" ht="15.75" customHeight="1" x14ac:dyDescent="0.2">
      <c r="A45" s="118"/>
      <c r="B45" s="137" t="s">
        <v>68</v>
      </c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9"/>
    </row>
    <row r="46" spans="1:14" ht="10.5" customHeight="1" x14ac:dyDescent="0.2">
      <c r="A46" s="140">
        <v>2</v>
      </c>
      <c r="B46" s="141" t="s">
        <v>69</v>
      </c>
      <c r="C46" s="142"/>
      <c r="D46" s="143"/>
      <c r="E46" s="117"/>
      <c r="F46" s="117"/>
      <c r="G46" s="117"/>
      <c r="H46" s="117"/>
      <c r="I46" s="117"/>
      <c r="J46" s="117"/>
      <c r="K46" s="117"/>
      <c r="L46" s="117"/>
      <c r="M46" s="117"/>
      <c r="N46" s="117"/>
    </row>
    <row r="47" spans="1:14" ht="14.25" customHeight="1" x14ac:dyDescent="0.2">
      <c r="A47" s="140"/>
      <c r="B47" s="144" t="s">
        <v>70</v>
      </c>
      <c r="C47" s="145"/>
      <c r="D47" s="146" t="s">
        <v>71</v>
      </c>
      <c r="E47" s="121" t="s">
        <v>72</v>
      </c>
      <c r="F47" s="147"/>
      <c r="G47" s="148">
        <f>G24</f>
        <v>220000</v>
      </c>
      <c r="H47" s="149">
        <f>F47+G47</f>
        <v>220000</v>
      </c>
      <c r="I47" s="147"/>
      <c r="J47" s="148">
        <f>J24</f>
        <v>121165</v>
      </c>
      <c r="K47" s="149">
        <f>I47+J47</f>
        <v>121165</v>
      </c>
      <c r="L47" s="70">
        <f>I47-F47</f>
        <v>0</v>
      </c>
      <c r="M47" s="70">
        <f>J47-G47</f>
        <v>-98835</v>
      </c>
      <c r="N47" s="70">
        <f>K47-H47</f>
        <v>-98835</v>
      </c>
    </row>
    <row r="48" spans="1:14" ht="15.75" customHeight="1" x14ac:dyDescent="0.2">
      <c r="A48" s="140"/>
      <c r="B48" s="137" t="s">
        <v>73</v>
      </c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9"/>
    </row>
    <row r="49" spans="1:14" ht="14.25" customHeight="1" x14ac:dyDescent="0.25">
      <c r="A49" s="150"/>
      <c r="B49" s="151" t="s">
        <v>74</v>
      </c>
      <c r="C49" s="152"/>
      <c r="D49" s="121" t="s">
        <v>75</v>
      </c>
      <c r="E49" s="121" t="s">
        <v>72</v>
      </c>
      <c r="F49" s="153">
        <v>9.6</v>
      </c>
      <c r="G49" s="154"/>
      <c r="H49" s="155">
        <f>F49+G49</f>
        <v>9.6</v>
      </c>
      <c r="I49" s="156">
        <v>8.3000000000000007</v>
      </c>
      <c r="J49" s="154"/>
      <c r="K49" s="155">
        <f>I49+J49</f>
        <v>8.3000000000000007</v>
      </c>
      <c r="L49" s="157">
        <f t="shared" ref="L49:N50" si="5">I49-F49</f>
        <v>-1.2999999999999989</v>
      </c>
      <c r="M49" s="157">
        <f t="shared" si="5"/>
        <v>0</v>
      </c>
      <c r="N49" s="157">
        <f t="shared" si="5"/>
        <v>-1.2999999999999989</v>
      </c>
    </row>
    <row r="50" spans="1:14" ht="15.75" customHeight="1" x14ac:dyDescent="0.25">
      <c r="A50" s="150"/>
      <c r="B50" s="151" t="s">
        <v>76</v>
      </c>
      <c r="C50" s="152"/>
      <c r="D50" s="121" t="s">
        <v>77</v>
      </c>
      <c r="E50" s="121" t="s">
        <v>72</v>
      </c>
      <c r="F50" s="146">
        <v>215.03299999999999</v>
      </c>
      <c r="G50" s="158"/>
      <c r="H50" s="159">
        <f>F50+G50</f>
        <v>215.03299999999999</v>
      </c>
      <c r="I50" s="160">
        <v>202.34899999999999</v>
      </c>
      <c r="J50" s="158"/>
      <c r="K50" s="155">
        <f>I50+J50</f>
        <v>202.34899999999999</v>
      </c>
      <c r="L50" s="161">
        <f t="shared" si="5"/>
        <v>-12.683999999999997</v>
      </c>
      <c r="M50" s="161">
        <f t="shared" si="5"/>
        <v>0</v>
      </c>
      <c r="N50" s="161">
        <f t="shared" si="5"/>
        <v>-12.683999999999997</v>
      </c>
    </row>
    <row r="51" spans="1:14" ht="18" customHeight="1" x14ac:dyDescent="0.25">
      <c r="A51" s="150"/>
      <c r="B51" s="137" t="s">
        <v>78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9"/>
    </row>
    <row r="52" spans="1:14" ht="15.75" customHeight="1" x14ac:dyDescent="0.25">
      <c r="A52" s="150"/>
      <c r="B52" s="126" t="s">
        <v>76</v>
      </c>
      <c r="C52" s="127"/>
      <c r="D52" s="155" t="s">
        <v>71</v>
      </c>
      <c r="E52" s="121" t="s">
        <v>72</v>
      </c>
      <c r="F52" s="149">
        <v>1336426</v>
      </c>
      <c r="G52" s="162"/>
      <c r="H52" s="163">
        <f>F52+G52</f>
        <v>1336426</v>
      </c>
      <c r="I52" s="164">
        <v>1472096</v>
      </c>
      <c r="J52" s="162"/>
      <c r="K52" s="163">
        <f>I52+J52</f>
        <v>1472096</v>
      </c>
      <c r="L52" s="70">
        <f>I52-F52</f>
        <v>135670</v>
      </c>
      <c r="M52" s="70">
        <f>J52-G52</f>
        <v>0</v>
      </c>
      <c r="N52" s="70">
        <f>K52-H52</f>
        <v>135670</v>
      </c>
    </row>
    <row r="53" spans="1:14" ht="13.5" customHeight="1" x14ac:dyDescent="0.25">
      <c r="A53" s="150"/>
      <c r="B53" s="137" t="s">
        <v>79</v>
      </c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9"/>
    </row>
    <row r="54" spans="1:14" ht="15.75" customHeight="1" x14ac:dyDescent="0.2">
      <c r="A54" s="83"/>
      <c r="B54" s="165" t="s">
        <v>80</v>
      </c>
      <c r="C54" s="166"/>
      <c r="D54" s="121" t="s">
        <v>77</v>
      </c>
      <c r="E54" s="121" t="s">
        <v>72</v>
      </c>
      <c r="F54" s="167">
        <v>2.5</v>
      </c>
      <c r="G54" s="154"/>
      <c r="H54" s="159">
        <f>F54+G54</f>
        <v>2.5</v>
      </c>
      <c r="I54" s="168">
        <v>2.423</v>
      </c>
      <c r="J54" s="154"/>
      <c r="K54" s="159">
        <f>I54+J54</f>
        <v>2.423</v>
      </c>
      <c r="L54" s="157">
        <f t="shared" ref="L54:N55" si="6">I54-F54</f>
        <v>-7.6999999999999957E-2</v>
      </c>
      <c r="M54" s="70">
        <f t="shared" si="6"/>
        <v>0</v>
      </c>
      <c r="N54" s="157">
        <f t="shared" si="6"/>
        <v>-7.6999999999999957E-2</v>
      </c>
    </row>
    <row r="55" spans="1:14" ht="20.25" customHeight="1" x14ac:dyDescent="0.25">
      <c r="A55" s="150"/>
      <c r="B55" s="126" t="s">
        <v>80</v>
      </c>
      <c r="C55" s="127"/>
      <c r="D55" s="121" t="s">
        <v>81</v>
      </c>
      <c r="E55" s="121" t="s">
        <v>72</v>
      </c>
      <c r="F55" s="153"/>
      <c r="G55" s="149">
        <v>225</v>
      </c>
      <c r="H55" s="159">
        <f>F55+G55</f>
        <v>225</v>
      </c>
      <c r="I55" s="169"/>
      <c r="J55" s="170">
        <v>143.13900000000001</v>
      </c>
      <c r="K55" s="159">
        <f>I55+J55</f>
        <v>143.13900000000001</v>
      </c>
      <c r="L55" s="70">
        <f t="shared" si="6"/>
        <v>0</v>
      </c>
      <c r="M55" s="157">
        <f t="shared" si="6"/>
        <v>-81.86099999999999</v>
      </c>
      <c r="N55" s="157">
        <f t="shared" si="6"/>
        <v>-81.86099999999999</v>
      </c>
    </row>
    <row r="56" spans="1:14" ht="15.75" customHeight="1" x14ac:dyDescent="0.25">
      <c r="A56" s="150"/>
      <c r="B56" s="137" t="s">
        <v>82</v>
      </c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9"/>
    </row>
    <row r="57" spans="1:14" ht="18.75" customHeight="1" x14ac:dyDescent="0.25">
      <c r="A57" s="150"/>
      <c r="B57" s="171" t="s">
        <v>83</v>
      </c>
      <c r="C57" s="172"/>
      <c r="D57" s="121" t="s">
        <v>77</v>
      </c>
      <c r="E57" s="121" t="s">
        <v>72</v>
      </c>
      <c r="F57" s="149">
        <v>12</v>
      </c>
      <c r="G57" s="173"/>
      <c r="H57" s="159">
        <f>F57+G57</f>
        <v>12</v>
      </c>
      <c r="I57" s="168">
        <v>15.106999999999999</v>
      </c>
      <c r="J57" s="174">
        <v>0</v>
      </c>
      <c r="K57" s="159">
        <f>I57+J57</f>
        <v>15.106999999999999</v>
      </c>
      <c r="L57" s="175">
        <f>I57-F57</f>
        <v>3.1069999999999993</v>
      </c>
      <c r="M57" s="175">
        <f>J57-G57</f>
        <v>0</v>
      </c>
      <c r="N57" s="175">
        <f>K57-H57</f>
        <v>3.1069999999999993</v>
      </c>
    </row>
    <row r="58" spans="1:14" ht="17.25" customHeight="1" x14ac:dyDescent="0.25">
      <c r="A58" s="150"/>
      <c r="B58" s="137" t="s">
        <v>78</v>
      </c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9"/>
    </row>
    <row r="59" spans="1:14" ht="15" customHeight="1" x14ac:dyDescent="0.25">
      <c r="A59" s="150"/>
      <c r="B59" s="151" t="s">
        <v>83</v>
      </c>
      <c r="C59" s="152"/>
      <c r="D59" s="155" t="s">
        <v>81</v>
      </c>
      <c r="E59" s="121" t="s">
        <v>72</v>
      </c>
      <c r="F59" s="176">
        <v>15</v>
      </c>
      <c r="G59" s="173"/>
      <c r="H59" s="159">
        <f>F59+G59</f>
        <v>15</v>
      </c>
      <c r="I59" s="159">
        <v>7.4690000000000003</v>
      </c>
      <c r="J59" s="174">
        <v>0</v>
      </c>
      <c r="K59" s="159">
        <f>I59+J59</f>
        <v>7.4690000000000003</v>
      </c>
      <c r="L59" s="161">
        <f t="shared" ref="L59:N60" si="7">I59-F59</f>
        <v>-7.5309999999999997</v>
      </c>
      <c r="M59" s="161">
        <f t="shared" si="7"/>
        <v>0</v>
      </c>
      <c r="N59" s="161">
        <f t="shared" si="7"/>
        <v>-7.5309999999999997</v>
      </c>
    </row>
    <row r="60" spans="1:14" ht="20.25" customHeight="1" x14ac:dyDescent="0.25">
      <c r="A60" s="150"/>
      <c r="B60" s="151" t="s">
        <v>84</v>
      </c>
      <c r="C60" s="152"/>
      <c r="D60" s="155" t="s">
        <v>60</v>
      </c>
      <c r="E60" s="121" t="s">
        <v>72</v>
      </c>
      <c r="F60" s="164">
        <v>161000</v>
      </c>
      <c r="G60" s="154"/>
      <c r="H60" s="149">
        <f>F60+G60</f>
        <v>161000</v>
      </c>
      <c r="I60" s="149">
        <v>110200</v>
      </c>
      <c r="J60" s="177"/>
      <c r="K60" s="163">
        <f>I60+J60</f>
        <v>110200</v>
      </c>
      <c r="L60" s="69">
        <f t="shared" si="7"/>
        <v>-50800</v>
      </c>
      <c r="M60" s="178">
        <f t="shared" si="7"/>
        <v>0</v>
      </c>
      <c r="N60" s="69">
        <f t="shared" si="7"/>
        <v>-50800</v>
      </c>
    </row>
    <row r="61" spans="1:14" ht="20.25" customHeight="1" x14ac:dyDescent="0.25">
      <c r="A61" s="150"/>
      <c r="B61" s="137" t="s">
        <v>85</v>
      </c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9"/>
    </row>
    <row r="62" spans="1:14" ht="12.75" customHeight="1" x14ac:dyDescent="0.2">
      <c r="A62" s="40">
        <v>3</v>
      </c>
      <c r="B62" s="73" t="s">
        <v>86</v>
      </c>
      <c r="C62" s="74"/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</row>
    <row r="63" spans="1:14" ht="24" customHeight="1" x14ac:dyDescent="0.25">
      <c r="A63" s="150"/>
      <c r="B63" s="151" t="s">
        <v>87</v>
      </c>
      <c r="C63" s="152"/>
      <c r="D63" s="155" t="s">
        <v>60</v>
      </c>
      <c r="E63" s="179" t="s">
        <v>88</v>
      </c>
      <c r="F63" s="180">
        <f>F60/F42</f>
        <v>5551.7241379310344</v>
      </c>
      <c r="G63" s="156"/>
      <c r="H63" s="180">
        <f>H60/H42</f>
        <v>5551.7241379310344</v>
      </c>
      <c r="I63" s="180">
        <f>I60/I42</f>
        <v>3800</v>
      </c>
      <c r="J63" s="181"/>
      <c r="K63" s="180">
        <f>K60/K42</f>
        <v>3800</v>
      </c>
      <c r="L63" s="182">
        <f>I63-F63</f>
        <v>-1751.7241379310344</v>
      </c>
      <c r="M63" s="69">
        <f>J63-G63</f>
        <v>0</v>
      </c>
      <c r="N63" s="69">
        <f>K63-H63</f>
        <v>-1751.7241379310344</v>
      </c>
    </row>
    <row r="64" spans="1:14" ht="15.75" customHeight="1" x14ac:dyDescent="0.25">
      <c r="A64" s="150"/>
      <c r="B64" s="137" t="s">
        <v>89</v>
      </c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9"/>
    </row>
    <row r="65" spans="1:17" ht="14.25" customHeight="1" x14ac:dyDescent="0.25">
      <c r="A65" s="150"/>
      <c r="B65" s="151" t="s">
        <v>90</v>
      </c>
      <c r="C65" s="152"/>
      <c r="D65" s="173"/>
      <c r="E65" s="179" t="s">
        <v>88</v>
      </c>
      <c r="F65" s="183">
        <f>F44/1000/F49</f>
        <v>554.61458333333337</v>
      </c>
      <c r="G65" s="184">
        <f>G24/1000/F49</f>
        <v>22.916666666666668</v>
      </c>
      <c r="H65" s="185">
        <f>F65+G65</f>
        <v>577.53125</v>
      </c>
      <c r="I65" s="183">
        <f>I44/1000/I49</f>
        <v>633.85361445783121</v>
      </c>
      <c r="J65" s="184">
        <f>J24/1000/I49</f>
        <v>14.598192771084337</v>
      </c>
      <c r="K65" s="185">
        <f>I65+J65</f>
        <v>648.45180722891553</v>
      </c>
      <c r="L65" s="161">
        <f>I65-F65</f>
        <v>79.239031124497842</v>
      </c>
      <c r="M65" s="161">
        <f>J65-G65</f>
        <v>-8.318473895582331</v>
      </c>
      <c r="N65" s="175">
        <f>K65-H65</f>
        <v>70.920557228915527</v>
      </c>
    </row>
    <row r="66" spans="1:17" ht="19.5" customHeight="1" x14ac:dyDescent="0.25">
      <c r="A66" s="150"/>
      <c r="B66" s="137" t="s">
        <v>91</v>
      </c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9"/>
    </row>
    <row r="67" spans="1:17" ht="19.5" customHeight="1" x14ac:dyDescent="0.25">
      <c r="A67" s="150"/>
      <c r="B67" s="186" t="s">
        <v>92</v>
      </c>
      <c r="C67" s="187"/>
      <c r="D67" s="188" t="s">
        <v>71</v>
      </c>
      <c r="E67" s="173"/>
      <c r="F67" s="173"/>
      <c r="G67" s="153">
        <f>G55/F54</f>
        <v>90</v>
      </c>
      <c r="H67" s="189">
        <f>G67</f>
        <v>90</v>
      </c>
      <c r="I67" s="169"/>
      <c r="J67" s="153">
        <f>J55/I54</f>
        <v>59.075113495666535</v>
      </c>
      <c r="K67" s="190">
        <f>J67</f>
        <v>59.075113495666535</v>
      </c>
      <c r="L67" s="77">
        <f>I67-F67</f>
        <v>0</v>
      </c>
      <c r="M67" s="191">
        <f>J67-G67</f>
        <v>-30.924886504333465</v>
      </c>
      <c r="N67" s="175">
        <f>K67-H67</f>
        <v>-30.924886504333465</v>
      </c>
    </row>
    <row r="68" spans="1:17" ht="14.25" customHeight="1" x14ac:dyDescent="0.25">
      <c r="A68" s="150"/>
      <c r="B68" s="137" t="s">
        <v>93</v>
      </c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9"/>
    </row>
    <row r="69" spans="1:17" ht="11.25" customHeight="1" x14ac:dyDescent="0.2">
      <c r="A69" s="40">
        <v>4</v>
      </c>
      <c r="B69" s="73" t="s">
        <v>94</v>
      </c>
      <c r="C69" s="74"/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  <c r="Q69" s="83"/>
    </row>
    <row r="70" spans="1:17" ht="29.25" customHeight="1" x14ac:dyDescent="0.25">
      <c r="A70" s="150"/>
      <c r="B70" s="192" t="s">
        <v>95</v>
      </c>
      <c r="C70" s="193"/>
      <c r="D70" s="194" t="s">
        <v>96</v>
      </c>
      <c r="E70" s="179" t="s">
        <v>88</v>
      </c>
      <c r="F70" s="195"/>
      <c r="G70" s="195"/>
      <c r="H70" s="196">
        <v>0</v>
      </c>
      <c r="I70" s="197"/>
      <c r="J70" s="198"/>
      <c r="K70" s="199">
        <v>0</v>
      </c>
      <c r="L70" s="200">
        <f>I70-F70</f>
        <v>0</v>
      </c>
      <c r="M70" s="200">
        <f>J70-G70</f>
        <v>0</v>
      </c>
      <c r="N70" s="200">
        <f>M70-L70</f>
        <v>0</v>
      </c>
      <c r="Q70" s="83"/>
    </row>
    <row r="71" spans="1:17" ht="15" customHeight="1" x14ac:dyDescent="0.25">
      <c r="A71" s="150"/>
      <c r="B71" s="137" t="s">
        <v>97</v>
      </c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9"/>
      <c r="Q71" s="83"/>
    </row>
    <row r="72" spans="1:17" ht="42.75" customHeight="1" x14ac:dyDescent="0.25">
      <c r="A72" s="83"/>
      <c r="B72" s="151" t="s">
        <v>98</v>
      </c>
      <c r="C72" s="152"/>
      <c r="D72" s="181" t="s">
        <v>96</v>
      </c>
      <c r="E72" s="146" t="s">
        <v>88</v>
      </c>
      <c r="F72" s="173"/>
      <c r="G72" s="173"/>
      <c r="H72" s="201">
        <v>0</v>
      </c>
      <c r="I72" s="169"/>
      <c r="J72" s="202"/>
      <c r="K72" s="146">
        <v>0</v>
      </c>
      <c r="L72" s="203">
        <f>I72-F72</f>
        <v>0</v>
      </c>
      <c r="M72" s="203">
        <f>J72-G72</f>
        <v>0</v>
      </c>
      <c r="N72" s="200">
        <f>M72-L72</f>
        <v>0</v>
      </c>
      <c r="Q72" s="83"/>
    </row>
    <row r="73" spans="1:17" ht="13.5" customHeight="1" x14ac:dyDescent="0.2">
      <c r="A73" s="204" t="s">
        <v>99</v>
      </c>
      <c r="B73" s="205" t="str">
        <f>B25</f>
        <v xml:space="preserve">Придбання літератури для поповнення бібліотечного фонду </v>
      </c>
      <c r="C73" s="206"/>
      <c r="D73" s="206"/>
      <c r="E73" s="206"/>
      <c r="F73" s="206"/>
      <c r="G73" s="206"/>
      <c r="H73" s="206"/>
      <c r="I73" s="206"/>
      <c r="J73" s="206"/>
      <c r="K73" s="206"/>
      <c r="L73" s="206"/>
      <c r="M73" s="206"/>
      <c r="N73" s="207"/>
    </row>
    <row r="74" spans="1:17" ht="11.25" customHeight="1" x14ac:dyDescent="0.2">
      <c r="A74" s="40">
        <v>1</v>
      </c>
      <c r="B74" s="141" t="s">
        <v>58</v>
      </c>
      <c r="C74" s="142"/>
      <c r="D74" s="208"/>
      <c r="E74" s="208"/>
      <c r="F74" s="208"/>
      <c r="G74" s="208"/>
      <c r="H74" s="208"/>
      <c r="I74" s="208"/>
      <c r="J74" s="208"/>
      <c r="K74" s="208"/>
      <c r="L74" s="208"/>
      <c r="M74" s="208"/>
      <c r="N74" s="208"/>
    </row>
    <row r="75" spans="1:17" ht="29.25" customHeight="1" x14ac:dyDescent="0.25">
      <c r="A75" s="150"/>
      <c r="B75" s="151" t="s">
        <v>100</v>
      </c>
      <c r="C75" s="152"/>
      <c r="D75" s="155" t="s">
        <v>81</v>
      </c>
      <c r="E75" s="121" t="s">
        <v>67</v>
      </c>
      <c r="F75" s="173"/>
      <c r="G75" s="164">
        <f>G25</f>
        <v>15000</v>
      </c>
      <c r="H75" s="164">
        <f>G75</f>
        <v>15000</v>
      </c>
      <c r="I75" s="169"/>
      <c r="J75" s="164">
        <f>J25</f>
        <v>15000</v>
      </c>
      <c r="K75" s="164">
        <f>J75</f>
        <v>15000</v>
      </c>
      <c r="L75" s="209">
        <f>I75-F75</f>
        <v>0</v>
      </c>
      <c r="M75" s="210">
        <f>J75-G75</f>
        <v>0</v>
      </c>
      <c r="N75" s="211">
        <f>M75-L75</f>
        <v>0</v>
      </c>
    </row>
    <row r="76" spans="1:17" ht="20.25" customHeight="1" x14ac:dyDescent="0.2">
      <c r="A76" s="140">
        <v>2</v>
      </c>
      <c r="B76" s="73" t="s">
        <v>69</v>
      </c>
      <c r="C76" s="75"/>
      <c r="D76" s="147"/>
      <c r="E76" s="212"/>
      <c r="F76" s="147"/>
      <c r="G76" s="147"/>
      <c r="H76" s="147"/>
      <c r="I76" s="147"/>
      <c r="J76" s="147"/>
      <c r="K76" s="147"/>
      <c r="L76" s="208"/>
      <c r="M76" s="208"/>
      <c r="N76" s="208"/>
    </row>
    <row r="77" spans="1:17" ht="17.25" customHeight="1" x14ac:dyDescent="0.25">
      <c r="A77" s="150"/>
      <c r="B77" s="151" t="s">
        <v>101</v>
      </c>
      <c r="C77" s="152"/>
      <c r="D77" s="146" t="s">
        <v>102</v>
      </c>
      <c r="E77" s="179" t="s">
        <v>67</v>
      </c>
      <c r="F77" s="173"/>
      <c r="G77" s="156">
        <v>100</v>
      </c>
      <c r="H77" s="164">
        <f>G77</f>
        <v>100</v>
      </c>
      <c r="I77" s="169"/>
      <c r="J77" s="156">
        <v>100</v>
      </c>
      <c r="K77" s="164">
        <f>J77</f>
        <v>100</v>
      </c>
      <c r="L77" s="209">
        <f>I77-F77</f>
        <v>0</v>
      </c>
      <c r="M77" s="209">
        <f>J77-G77</f>
        <v>0</v>
      </c>
      <c r="N77" s="209">
        <f>M77-L77</f>
        <v>0</v>
      </c>
    </row>
    <row r="78" spans="1:17" ht="17.25" customHeight="1" x14ac:dyDescent="0.2">
      <c r="A78" s="40">
        <v>3</v>
      </c>
      <c r="B78" s="73" t="s">
        <v>86</v>
      </c>
      <c r="C78" s="74"/>
      <c r="D78" s="147"/>
      <c r="E78" s="212"/>
      <c r="F78" s="147"/>
      <c r="G78" s="147"/>
      <c r="H78" s="147"/>
      <c r="I78" s="147"/>
      <c r="J78" s="147"/>
      <c r="K78" s="147"/>
      <c r="L78" s="208"/>
      <c r="M78" s="208"/>
      <c r="N78" s="208"/>
    </row>
    <row r="79" spans="1:17" ht="29.25" customHeight="1" x14ac:dyDescent="0.25">
      <c r="A79" s="150"/>
      <c r="B79" s="213" t="s">
        <v>103</v>
      </c>
      <c r="C79" s="214"/>
      <c r="D79" s="215" t="s">
        <v>104</v>
      </c>
      <c r="E79" s="179" t="s">
        <v>88</v>
      </c>
      <c r="F79" s="216"/>
      <c r="G79" s="217">
        <f>G75/G77</f>
        <v>150</v>
      </c>
      <c r="H79" s="218">
        <f>G79</f>
        <v>150</v>
      </c>
      <c r="I79" s="169"/>
      <c r="J79" s="217">
        <f>J75/J77</f>
        <v>150</v>
      </c>
      <c r="K79" s="218">
        <f>J79</f>
        <v>150</v>
      </c>
      <c r="L79" s="209">
        <f>I79-F79</f>
        <v>0</v>
      </c>
      <c r="M79" s="219">
        <f>J79-G79</f>
        <v>0</v>
      </c>
      <c r="N79" s="219">
        <f>M79-L79</f>
        <v>0</v>
      </c>
    </row>
    <row r="80" spans="1:17" ht="11.25" customHeight="1" x14ac:dyDescent="0.2">
      <c r="A80" s="40">
        <v>4</v>
      </c>
      <c r="B80" s="73" t="s">
        <v>94</v>
      </c>
      <c r="C80" s="74"/>
      <c r="D80" s="147"/>
      <c r="E80" s="212"/>
      <c r="F80" s="147"/>
      <c r="G80" s="147"/>
      <c r="H80" s="147"/>
      <c r="I80" s="147"/>
      <c r="J80" s="147"/>
      <c r="K80" s="147"/>
      <c r="L80" s="208"/>
      <c r="M80" s="208"/>
      <c r="N80" s="208"/>
    </row>
    <row r="81" spans="1:14" ht="15.75" customHeight="1" x14ac:dyDescent="0.25">
      <c r="A81" s="150"/>
      <c r="B81" s="220" t="s">
        <v>105</v>
      </c>
      <c r="C81" s="221"/>
      <c r="D81" s="181" t="s">
        <v>96</v>
      </c>
      <c r="E81" s="179" t="s">
        <v>88</v>
      </c>
      <c r="F81" s="222"/>
      <c r="G81" s="223">
        <v>1.4</v>
      </c>
      <c r="H81" s="218">
        <f>G81</f>
        <v>1.4</v>
      </c>
      <c r="I81" s="169"/>
      <c r="J81" s="223">
        <v>1.4</v>
      </c>
      <c r="K81" s="218">
        <f>J81</f>
        <v>1.4</v>
      </c>
      <c r="L81" s="209">
        <f>I81-F81</f>
        <v>0</v>
      </c>
      <c r="M81" s="209">
        <f>J81-G81</f>
        <v>0</v>
      </c>
      <c r="N81" s="209">
        <f>M81-L81</f>
        <v>0</v>
      </c>
    </row>
    <row r="82" spans="1:14" ht="8.25" customHeight="1" x14ac:dyDescent="0.2">
      <c r="A82" s="224"/>
      <c r="B82" s="225"/>
      <c r="C82" s="225"/>
      <c r="D82" s="225"/>
      <c r="E82" s="225"/>
      <c r="F82" s="226"/>
      <c r="G82" s="226"/>
      <c r="H82" s="227"/>
      <c r="I82" s="226"/>
      <c r="J82" s="226"/>
      <c r="K82" s="227"/>
      <c r="L82" s="226"/>
      <c r="M82" s="226"/>
      <c r="N82" s="227"/>
    </row>
    <row r="83" spans="1:14" ht="12.75" customHeight="1" x14ac:dyDescent="0.2">
      <c r="A83" s="2" t="s">
        <v>106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6.5" customHeight="1" x14ac:dyDescent="0.25">
      <c r="A84" s="2" t="s">
        <v>107</v>
      </c>
      <c r="B84" s="2"/>
      <c r="C84" s="2"/>
      <c r="D84" s="2"/>
      <c r="E84" s="2"/>
      <c r="F84" s="2"/>
      <c r="G84" s="2"/>
      <c r="H84" s="228" t="s">
        <v>108</v>
      </c>
      <c r="I84" s="229"/>
      <c r="J84" s="2"/>
      <c r="K84" s="2"/>
      <c r="L84" s="2"/>
      <c r="M84" s="2"/>
      <c r="N84" s="2"/>
    </row>
    <row r="85" spans="1:14" ht="12.75" customHeight="1" x14ac:dyDescent="0.2">
      <c r="A85" s="230" t="s">
        <v>109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">
      <c r="A86" s="2" t="s">
        <v>110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4.25" customHeight="1" x14ac:dyDescent="0.25">
      <c r="A87" s="2" t="s">
        <v>111</v>
      </c>
      <c r="B87" s="2"/>
      <c r="C87" s="2"/>
      <c r="D87" s="2"/>
      <c r="E87" s="2"/>
      <c r="F87" s="2"/>
      <c r="G87" s="2"/>
      <c r="H87" s="228" t="s">
        <v>112</v>
      </c>
      <c r="I87" s="229"/>
      <c r="J87" s="2"/>
      <c r="K87" s="2"/>
      <c r="L87" s="2"/>
      <c r="M87" s="2"/>
      <c r="N87" s="2"/>
    </row>
    <row r="88" spans="1:14" ht="9" customHeight="1" x14ac:dyDescent="0.2">
      <c r="A88" s="230" t="s">
        <v>109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5.75" customHeight="1" x14ac:dyDescent="0.3">
      <c r="A89" s="231"/>
      <c r="B89" s="231"/>
      <c r="C89" s="231"/>
      <c r="D89" s="231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 customHeight="1" x14ac:dyDescent="0.3">
      <c r="A90" s="231"/>
      <c r="B90" s="231"/>
      <c r="C90" s="231"/>
      <c r="D90" s="231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8.75" x14ac:dyDescent="0.3">
      <c r="A91" s="231"/>
      <c r="B91" s="231"/>
      <c r="C91" s="231"/>
      <c r="D91" s="231"/>
      <c r="E91" s="2"/>
      <c r="F91" s="2"/>
      <c r="G91" s="2"/>
      <c r="H91" s="2"/>
      <c r="I91" s="2"/>
      <c r="J91" s="2"/>
      <c r="K91" s="2"/>
      <c r="L91" s="2"/>
      <c r="M91" s="2"/>
      <c r="N91" s="2"/>
    </row>
  </sheetData>
  <mergeCells count="82">
    <mergeCell ref="B76:C76"/>
    <mergeCell ref="B77:C77"/>
    <mergeCell ref="B78:C78"/>
    <mergeCell ref="B79:C79"/>
    <mergeCell ref="B80:C80"/>
    <mergeCell ref="B81:C81"/>
    <mergeCell ref="B70:C70"/>
    <mergeCell ref="B71:N71"/>
    <mergeCell ref="B72:C72"/>
    <mergeCell ref="B73:N73"/>
    <mergeCell ref="B74:C74"/>
    <mergeCell ref="B75:C75"/>
    <mergeCell ref="B64:N64"/>
    <mergeCell ref="B65:C65"/>
    <mergeCell ref="B66:N66"/>
    <mergeCell ref="B67:C67"/>
    <mergeCell ref="B68:N68"/>
    <mergeCell ref="B69:C69"/>
    <mergeCell ref="B58:N58"/>
    <mergeCell ref="B59:C59"/>
    <mergeCell ref="B60:C60"/>
    <mergeCell ref="B61:N61"/>
    <mergeCell ref="B62:C62"/>
    <mergeCell ref="B63:C63"/>
    <mergeCell ref="B52:C52"/>
    <mergeCell ref="B53:N53"/>
    <mergeCell ref="B54:C54"/>
    <mergeCell ref="B55:C55"/>
    <mergeCell ref="B56:N56"/>
    <mergeCell ref="B57:C57"/>
    <mergeCell ref="B46:C46"/>
    <mergeCell ref="B47:C47"/>
    <mergeCell ref="B48:N48"/>
    <mergeCell ref="B49:C49"/>
    <mergeCell ref="B50:C50"/>
    <mergeCell ref="B51:N51"/>
    <mergeCell ref="B40:C40"/>
    <mergeCell ref="B41:C41"/>
    <mergeCell ref="B42:C42"/>
    <mergeCell ref="B43:C43"/>
    <mergeCell ref="B44:C44"/>
    <mergeCell ref="B45:N45"/>
    <mergeCell ref="I34:K34"/>
    <mergeCell ref="L34:N34"/>
    <mergeCell ref="B36:C36"/>
    <mergeCell ref="B37:N37"/>
    <mergeCell ref="B38:C38"/>
    <mergeCell ref="B39:C39"/>
    <mergeCell ref="B31:E31"/>
    <mergeCell ref="B32:E32"/>
    <mergeCell ref="B34:C35"/>
    <mergeCell ref="D34:D35"/>
    <mergeCell ref="E34:E35"/>
    <mergeCell ref="F34:H34"/>
    <mergeCell ref="B23:E23"/>
    <mergeCell ref="B24:E24"/>
    <mergeCell ref="B25:E25"/>
    <mergeCell ref="B26:E26"/>
    <mergeCell ref="A27:N27"/>
    <mergeCell ref="A29:A30"/>
    <mergeCell ref="B29:E30"/>
    <mergeCell ref="F29:H29"/>
    <mergeCell ref="I29:K29"/>
    <mergeCell ref="L29:N29"/>
    <mergeCell ref="B19:N19"/>
    <mergeCell ref="A21:A22"/>
    <mergeCell ref="B21:E22"/>
    <mergeCell ref="F21:H21"/>
    <mergeCell ref="I21:K21"/>
    <mergeCell ref="L21:N21"/>
    <mergeCell ref="B13:K13"/>
    <mergeCell ref="B14:N14"/>
    <mergeCell ref="B15:G15"/>
    <mergeCell ref="B16:N16"/>
    <mergeCell ref="B17:D17"/>
    <mergeCell ref="B18:N18"/>
    <mergeCell ref="K1:N3"/>
    <mergeCell ref="A4:N4"/>
    <mergeCell ref="A5:M5"/>
    <mergeCell ref="D10:J10"/>
    <mergeCell ref="D11:J11"/>
    <mergeCell ref="B12:G12"/>
  </mergeCells>
  <pageMargins left="0.31496062992125984" right="0" top="7.874015748031496E-2" bottom="7.874015748031496E-2" header="0.31496062992125984" footer="0.27559055118110237"/>
  <pageSetup paperSize="9" scale="73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Біб</vt:lpstr>
      <vt:lpstr>Біб!Область_печати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2021-05-06T08:57:06Z</dcterms:created>
  <dcterms:modified xsi:type="dcterms:W3CDTF">2021-05-06T08:57:07Z</dcterms:modified>
</cp:coreProperties>
</file>