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15" activeTab="0"/>
  </bookViews>
  <sheets>
    <sheet name="Культ" sheetId="1" r:id="rId1"/>
    <sheet name="Ан,Ап" sheetId="2" r:id="rId2"/>
    <sheet name="р,ап" sheetId="3" r:id="rId3"/>
    <sheet name="Рез,Ап" sheetId="4" r:id="rId4"/>
    <sheet name="Ан,Бух" sheetId="5" r:id="rId5"/>
    <sheet name="Бух,реал" sheetId="6" r:id="rId6"/>
    <sheet name="Ан,Заход" sheetId="7" r:id="rId7"/>
    <sheet name="Ан,Зах" sheetId="8" r:id="rId8"/>
    <sheet name="Ан,Заход (3)" sheetId="9" r:id="rId9"/>
    <sheet name="Реа,Зах" sheetId="10" r:id="rId10"/>
    <sheet name="Філ,ан" sheetId="11" r:id="rId11"/>
    <sheet name="Реаліз,філ" sheetId="12" r:id="rId12"/>
    <sheet name="Біб,ана" sheetId="13" r:id="rId13"/>
    <sheet name="Біб,ана ,2" sheetId="14" r:id="rId14"/>
    <sheet name="Біб,ана ,3" sheetId="15" r:id="rId15"/>
    <sheet name="Реаліз,Бібл" sheetId="16" r:id="rId16"/>
    <sheet name="Муз,ан" sheetId="17" r:id="rId17"/>
    <sheet name="Муз,ан (2)" sheetId="18" r:id="rId18"/>
    <sheet name="Реал,Муз" sheetId="19" r:id="rId19"/>
    <sheet name="Клб,ан" sheetId="20" r:id="rId20"/>
    <sheet name="Клб,ан (2)" sheetId="21" r:id="rId21"/>
    <sheet name="Клб,ан (3)" sheetId="22" r:id="rId22"/>
    <sheet name="Клб,ан (4)" sheetId="23" r:id="rId23"/>
    <sheet name="Реал,Клу" sheetId="24" r:id="rId24"/>
    <sheet name="Шк,ан" sheetId="25" r:id="rId25"/>
    <sheet name="Шк,ан (2)" sheetId="26" r:id="rId26"/>
    <sheet name="Шк,ан (3)" sheetId="27" r:id="rId27"/>
    <sheet name="Шк,ан (4)" sheetId="28" r:id="rId28"/>
    <sheet name="Реаліз,Шк" sheetId="29" r:id="rId29"/>
    <sheet name="Буд" sheetId="30" r:id="rId30"/>
    <sheet name="Реал,Буд" sheetId="31" r:id="rId31"/>
    <sheet name="Проек" sheetId="32" r:id="rId32"/>
    <sheet name="Реал,Проек" sheetId="33" r:id="rId33"/>
    <sheet name="реа,Інв" sheetId="34" r:id="rId34"/>
    <sheet name="ре,Ін,2" sheetId="35" r:id="rId35"/>
    <sheet name="Реал,Реал" sheetId="36" r:id="rId36"/>
  </sheets>
  <definedNames>
    <definedName name="_xlnm.Print_Area" localSheetId="1">'Ан,Ап'!$A$1:$H$30</definedName>
    <definedName name="_xlnm.Print_Area" localSheetId="4">'Ан,Бух'!$A$1:$H$30</definedName>
    <definedName name="_xlnm.Print_Area" localSheetId="7">'Ан,Зах'!$A$1:$G$28</definedName>
    <definedName name="_xlnm.Print_Area" localSheetId="6">'Ан,Заход'!$A$1:$G$28</definedName>
    <definedName name="_xlnm.Print_Area" localSheetId="8">'Ан,Заход (3)'!$A$1:$G$28</definedName>
    <definedName name="_xlnm.Print_Area" localSheetId="12">'Біб,ана'!$A$1:$G$31</definedName>
    <definedName name="_xlnm.Print_Area" localSheetId="13">'Біб,ана ,2'!$A$1:$H$28</definedName>
    <definedName name="_xlnm.Print_Area" localSheetId="14">'Біб,ана ,3'!$A$1:$H$27</definedName>
    <definedName name="_xlnm.Print_Area" localSheetId="29">'Буд'!$A$1:$H$28</definedName>
    <definedName name="_xlnm.Print_Area" localSheetId="19">'Клб,ан'!$A$1:$H$29</definedName>
    <definedName name="_xlnm.Print_Area" localSheetId="20">'Клб,ан (2)'!$A$1:$H$28</definedName>
    <definedName name="_xlnm.Print_Area" localSheetId="21">'Клб,ан (3)'!$A$1:$H$28</definedName>
    <definedName name="_xlnm.Print_Area" localSheetId="22">'Клб,ан (4)'!$A$1:$H$28</definedName>
    <definedName name="_xlnm.Print_Area" localSheetId="16">'Муз,ан'!$A$1:$H$30</definedName>
    <definedName name="_xlnm.Print_Area" localSheetId="17">'Муз,ан (2)'!$A$1:$H$28</definedName>
    <definedName name="_xlnm.Print_Area" localSheetId="31">'Проек'!$A$1:$H$27</definedName>
    <definedName name="_xlnm.Print_Area" localSheetId="2">'р,ап'!$A$1:$H$28</definedName>
    <definedName name="_xlnm.Print_Area" localSheetId="34">'ре,Ін,2'!$A$1:$H$28</definedName>
    <definedName name="_xlnm.Print_Area" localSheetId="33">'реа,Інв'!$A$1:$H$28</definedName>
    <definedName name="_xlnm.Print_Area" localSheetId="10">'Філ,ан'!$A$1:$H$31</definedName>
    <definedName name="_xlnm.Print_Area" localSheetId="24">'Шк,ан'!$A$1:$H$31</definedName>
    <definedName name="_xlnm.Print_Area" localSheetId="25">'Шк,ан (2)'!$A$1:$H$28</definedName>
    <definedName name="_xlnm.Print_Area" localSheetId="26">'Шк,ан (3)'!$A$1:$H$28</definedName>
    <definedName name="_xlnm.Print_Area" localSheetId="27">'Шк,ан (4)'!$A$1:$H$28</definedName>
  </definedNames>
  <calcPr fullCalcOnLoad="1"/>
</workbook>
</file>

<file path=xl/sharedStrings.xml><?xml version="1.0" encoding="utf-8"?>
<sst xmlns="http://schemas.openxmlformats.org/spreadsheetml/2006/main" count="1655" uniqueCount="240">
  <si>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</si>
  <si>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</si>
  <si>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</si>
  <si>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</si>
  <si>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</si>
  <si>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</si>
  <si>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</si>
  <si>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</si>
  <si>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</si>
  <si>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</si>
  <si>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</si>
  <si>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</si>
  <si>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</si>
  <si>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</si>
  <si>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</si>
  <si>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</si>
  <si>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</si>
  <si>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</si>
  <si>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</si>
  <si>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</si>
  <si>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</si>
  <si>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</si>
  <si>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</si>
  <si>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</si>
  <si>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</si>
  <si>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</si>
  <si>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</si>
  <si>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</si>
  <si>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</si>
  <si>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</si>
  <si>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</si>
  <si>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</si>
  <si>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</si>
  <si>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</si>
  <si>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</si>
  <si>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</si>
  <si>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</si>
  <si>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</si>
  <si>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</si>
  <si>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</si>
  <si>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</si>
  <si>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</si>
  <si>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</si>
  <si>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t>Середній результат оцінки програми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</si>
  <si>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</si>
  <si>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</si>
  <si>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</si>
  <si>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</si>
  <si>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t>Додаток2</t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</si>
  <si>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</si>
  <si>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r>
      <t>Програма:</t>
    </r>
    <r>
      <rPr>
        <sz val="11"/>
        <rFont val="Times New Roman"/>
        <family val="1"/>
      </rPr>
      <t xml:space="preserve">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</si>
  <si>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=100/0=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</si>
  <si>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</si>
  <si>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</si>
  <si>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Аналіз ефективності виконання бюджетних програм по відділу культури та мистецтв виконавчих органів Дрогобицької міської ради</t>
  </si>
  <si>
    <t>Забезпечення виконання наданих законодавством повноважень у сфері культури та мистецтв</t>
  </si>
  <si>
    <t>кількість отриманих доручень, листів, звернень, заяв, скарг</t>
  </si>
  <si>
    <t>кількість підготовлених нормативно-правових актів на одного працівника</t>
  </si>
  <si>
    <t>Витрати на утримання однієї штатної одиниці</t>
  </si>
  <si>
    <t>відсоток забезпечення наданих законодавством повноважень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</si>
  <si>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</si>
  <si>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t>:2х100 =</t>
  </si>
  <si>
    <t>:3х100 =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</si>
  <si>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</si>
  <si>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(100):1=</t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</si>
  <si>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</t>
    </r>
  </si>
  <si>
    <t>Відділ культури та мистецтв виконавчих органів Дрогобицької міської ради</t>
  </si>
  <si>
    <t>(найменування відповідального виконавця)</t>
  </si>
  <si>
    <t>_______________О. Яводчак</t>
  </si>
  <si>
    <t xml:space="preserve">середні витрати на забезпечення однієї штатної ставки </t>
  </si>
  <si>
    <t>кількість  звітів на одну штатну ставку (одиницю), од.; </t>
  </si>
  <si>
    <t>кількість установ, закладів, організацій сфери культури і мистецтва, які обслуговує одна штатна одиниця, од</t>
  </si>
  <si>
    <t>кількість  складених звітів, особових рахунків, які обслуговує і складає централізована бухгалтерія, порівняно з минулим роком, %</t>
  </si>
  <si>
    <t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t>
  </si>
  <si>
    <t>Середні витрати на проведення одного концерту (постановки), грн.</t>
  </si>
  <si>
    <t>середня завантаженість залів на стаціонарі, %</t>
  </si>
  <si>
    <t>динаміка збільшення кількості концертів в план періоді по відношенню до фактич показника попер періоду,%</t>
  </si>
  <si>
    <t>динаміка збільшення кількості заходів в плановому періоді по відношенню до фактичного показника попереднього періоду,%</t>
  </si>
  <si>
    <t>динаміка збільшення чисельності слухачів на одному концерті в плановому періоді по відношенню до фактичного показника попереднього періоду,%</t>
  </si>
  <si>
    <t>Середні витрати на проведення одного заходу</t>
  </si>
  <si>
    <t>Е=</t>
  </si>
  <si>
    <t>(1,0+</t>
  </si>
  <si>
    <t>1,0+</t>
  </si>
  <si>
    <t>1,0)</t>
  </si>
  <si>
    <t>(100+100+0)=</t>
  </si>
  <si>
    <t xml:space="preserve">Е= </t>
  </si>
  <si>
    <t>:1х100 =</t>
  </si>
  <si>
    <t>Завдання1:</t>
  </si>
  <si>
    <t>Завдання1</t>
  </si>
  <si>
    <t>Завдання 2</t>
  </si>
  <si>
    <t>Завдання 3:</t>
  </si>
  <si>
    <t>Завдання 3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</si>
  <si>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</si>
  <si>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кількість книговидач на одного працівника (ставку), од. в рік</t>
  </si>
  <si>
    <t>середні затрати на обслуговування одного читача, грн</t>
  </si>
  <si>
    <t>середні витрати на придбання 1 примірника книжок, грн</t>
  </si>
  <si>
    <t>динаміка поповнення бібліотечн фонду в планов періоді по віднош до факт показника попер періоду</t>
  </si>
  <si>
    <t>динаміка збільшення кількості книговидач в план періоді по відношенню до факт показника попер періоду</t>
  </si>
  <si>
    <t>(1,0):1*100=</t>
  </si>
  <si>
    <t>Завдання 4</t>
  </si>
  <si>
    <t>Завдання 4:</t>
  </si>
  <si>
    <t>Завдання 2:</t>
  </si>
  <si>
    <t>середні витрати на передплату періодичних видань</t>
  </si>
  <si>
    <t>оновлення бібліотечного фонду</t>
  </si>
  <si>
    <t>Забезпечення  збереження популяризації духовного надбання нації (розвиток інфраструктури музеїв), забезпечення виставковою діяльністю</t>
  </si>
  <si>
    <t xml:space="preserve">Середня вартість одного квитка, </t>
  </si>
  <si>
    <t>середні витрати на одного відвідувача, грн</t>
  </si>
  <si>
    <t>у тому числі за рахун загального фонду бюджету, грн</t>
  </si>
  <si>
    <t>динаміка збільшення чисельності відвідувачів в плановому періоді по відношенню до фактичного показника попереднього періоду, (%)</t>
  </si>
  <si>
    <t>рівень готовності об'єкту</t>
  </si>
  <si>
    <t>середні витрати на проведення одного заходу, грн</t>
  </si>
  <si>
    <t>динаміка збільшення  відвідувачів в плановому періоді по відношенню до фактичного показника попереднього періоду, (%)</t>
  </si>
  <si>
    <t>Забезпечення надання початкової музичної освіти,  освіти з образотворчого мистецтва та художнього промислу</t>
  </si>
  <si>
    <t>чисельність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</si>
  <si>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</si>
  <si>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батьківської плати</t>
  </si>
  <si>
    <t>динаміка збільшення  чисельності учнів, які отримують освіту у школах естетичного виховання  в плановому періоді по відношенню до фактичного показника попереднього період</t>
  </si>
  <si>
    <t>Відсоток обсягу батьківської плати за навчання в загальному обсязі видатків на отримання освіти школах естетичного виховання</t>
  </si>
  <si>
    <t>рівень оновлення матеріально-технічної бази порівняно з минулим роком</t>
  </si>
  <si>
    <t>Завдання 1:</t>
  </si>
  <si>
    <t>Завдання 1</t>
  </si>
  <si>
    <t xml:space="preserve">Начальник   </t>
  </si>
  <si>
    <t>Забезпечення організації  культурного дозвілля  населення  і зміцнення культурних традицій .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</si>
  <si>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</si>
  <si>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 xml:space="preserve">Начальник  </t>
  </si>
  <si>
    <t xml:space="preserve"> </t>
  </si>
  <si>
    <t>О. Яводчак</t>
  </si>
  <si>
    <t>Керівництво і управління у відповідній сфері у містах (місті Києві), селищах, селах, об'єднаних територіальних громадах</t>
  </si>
  <si>
    <t>1,002)</t>
  </si>
  <si>
    <t>Інші заклади та заходи в галузі культури і мистецтва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</si>
  <si>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</si>
  <si>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t>Фінансова підтримка філармоній, художніх і музичних  колективів,  ансамблів, концертних та циркових організацій</t>
  </si>
  <si>
    <t xml:space="preserve">Розрахунок кількості набраних балів за параметром порівняння результативності бюджетних програми із показниками попередніх періодів. </t>
  </si>
  <si>
    <r>
      <t xml:space="preserve">Оскільки Іі=1,0, 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</si>
  <si>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(100+100+25)=</t>
  </si>
  <si>
    <t>(1+1+1)</t>
  </si>
  <si>
    <r>
      <t xml:space="preserve">Оскільки Іі=1,0 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</si>
  <si>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Забезпечення діяльності бібліотек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</si>
  <si>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=100,2/100=</t>
    </r>
  </si>
  <si>
    <t>(100,2+100+25)=</t>
  </si>
  <si>
    <r>
      <t xml:space="preserve">Оскільки Іі=1,0,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</si>
  <si>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Забезпечення діяльності музеїв і виставок</t>
  </si>
  <si>
    <t>(0,569+0,952+1,002)</t>
  </si>
  <si>
    <t>середні витрати на капітальний ремонт  благоустрою території  1 м2</t>
  </si>
  <si>
    <t xml:space="preserve"> Забезпечення діяльності палаців і будинків культури, клубів, центрів дозвілля та інші  клубних закладів</t>
  </si>
  <si>
    <t>(0,943+0,943)</t>
  </si>
  <si>
    <t xml:space="preserve"> Надання спеціальної освіти школами естетичного виховання (музичними, художніми, хореографічними, театральними, хоровими, мистецькими)</t>
  </si>
  <si>
    <t>(1,013+1,075+0,984)</t>
  </si>
  <si>
    <r>
      <t xml:space="preserve">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=0,00, що відповідає критерію оцінки 0,00≤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&lt;0,85, то за цим параметром для даної програми нараховується 0 балів.</t>
    </r>
  </si>
  <si>
    <t>(1+0,735+1,258)</t>
  </si>
  <si>
    <t>Будівництво  об'єктів соціально-культурного призначення</t>
  </si>
  <si>
    <t xml:space="preserve"> Виконання інвестиційних проектів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</si>
  <si>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=101,3/0=</t>
    </r>
  </si>
  <si>
    <t>середні витрати на реконструкцію одного об’єкту</t>
  </si>
  <si>
    <t>середні витрати на придбання одного предмету</t>
  </si>
  <si>
    <t>Проектування, реставрація та охорона пам'яток архітектури</t>
  </si>
  <si>
    <t>середні витрати на  один об’єкт</t>
  </si>
  <si>
    <t>(1,001+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</si>
  <si>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ефективністі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</si>
  <si>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=100,0/0=</t>
    </r>
  </si>
  <si>
    <r>
      <t>Програма:</t>
    </r>
    <r>
      <rPr>
        <sz val="11"/>
        <rFont val="Times New Roman"/>
        <family val="1"/>
      </rPr>
      <t xml:space="preserve">  3</t>
    </r>
  </si>
  <si>
    <r>
      <t>Програма:</t>
    </r>
    <r>
      <rPr>
        <sz val="11"/>
        <rFont val="Times New Roman"/>
        <family val="1"/>
      </rPr>
      <t xml:space="preserve"> 3</t>
    </r>
  </si>
  <si>
    <r>
      <t xml:space="preserve">При порівнянні отриманого значення зі шкалою оцінки ефективності бюджетних програм можемо зробити висновок, що дана програма має </t>
    </r>
    <r>
      <rPr>
        <b/>
        <i/>
        <u val="single"/>
        <sz val="11"/>
        <rFont val="Times New Roman"/>
        <family val="1"/>
      </rPr>
      <t xml:space="preserve">високу ефективність </t>
    </r>
    <r>
      <rPr>
        <sz val="11"/>
        <rFont val="Times New Roman"/>
        <family val="1"/>
      </rPr>
      <t>програми.</t>
    </r>
  </si>
  <si>
    <r>
      <t>Програма:</t>
    </r>
    <r>
      <rPr>
        <sz val="11"/>
        <rFont val="Times New Roman"/>
        <family val="1"/>
      </rPr>
      <t xml:space="preserve">  2</t>
    </r>
  </si>
  <si>
    <r>
      <t>Програма:</t>
    </r>
    <r>
      <rPr>
        <sz val="11"/>
        <rFont val="Times New Roman"/>
        <family val="1"/>
      </rPr>
      <t xml:space="preserve">  1</t>
    </r>
  </si>
  <si>
    <t>Попередній період (2018 рік)</t>
  </si>
  <si>
    <t>Звітний період (2019 рік)</t>
  </si>
  <si>
    <t>1,005)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</si>
  <si>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 2/100,1=</t>
    </r>
  </si>
  <si>
    <t>Придбання обладнання і предметів довгострокового користування</t>
  </si>
  <si>
    <t>Завдання: 1</t>
  </si>
  <si>
    <t>середні витрати на придбання одного ноутбука</t>
  </si>
  <si>
    <t>(110,7+100+0)=</t>
  </si>
  <si>
    <t>станом на 01.01.2020 року</t>
  </si>
  <si>
    <t>Забезпечення діяльності інших  закладів в галузі культури і мистецтва</t>
  </si>
  <si>
    <t>Забезпечення діяльності централізованої бухгалтерії</t>
  </si>
  <si>
    <t>середня кількість слухачів на одному концерті</t>
  </si>
  <si>
    <t>(1,008+0,995)</t>
  </si>
  <si>
    <t>(6,881 + 0,462)</t>
  </si>
  <si>
    <t>(85,3+36,7+15)=</t>
  </si>
  <si>
    <t>Придбання літератури, періодичних видань для поповнення бібліотечного фонду бібліотек</t>
  </si>
  <si>
    <t>Передплата  періодичних видань</t>
  </si>
  <si>
    <r>
      <t xml:space="preserve">Оскільки Іі=1,0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</si>
  <si>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середні витрати на придбання літератури, періодичних видань</t>
  </si>
  <si>
    <t>У зв’язку із збільшенням вартості книжкової продукції  та зменшенням оновлення книжкового фонду  зменшилась кількість  книговидач</t>
  </si>
  <si>
    <t>відсоток предметів, які експонуються, в загальній кількості експонатів основного музейного фонду</t>
  </si>
  <si>
    <t>(0,739+0,858+0,896)</t>
  </si>
  <si>
    <t>(1,15+1,057)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</si>
  <si>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=83,1/84,1 =</t>
    </r>
  </si>
  <si>
    <r>
      <t>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=0,99, що відповідає критерію оцінки 0,85≤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15 балів.</t>
    </r>
  </si>
  <si>
    <t>(83,1+110,4+15)=</t>
  </si>
  <si>
    <t>Капітальний ремонт нежитлового приміщення Музею "Дрогобиччина" по вул. С. Стрільців,16  м. Дрогобич  Львівської обл.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</si>
  <si>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=102,7/0=</t>
    </r>
  </si>
  <si>
    <t>(102,7+100+0)=</t>
  </si>
  <si>
    <t>(0,987+0,986)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</si>
  <si>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=98,7/94,3=</t>
    </r>
  </si>
  <si>
    <r>
      <t xml:space="preserve">Оскільки Іі=1,05,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</si>
  <si>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(98,7+100+25)=</t>
  </si>
  <si>
    <t>Капітальний ремонт системи опалення спортивного залу Стебницького народного дому по вул. Майдан Шевченка,5/1 у м. Стебнику</t>
  </si>
  <si>
    <t xml:space="preserve">середні витрати на капітальний  ремонт  </t>
  </si>
  <si>
    <t>(100,1+100+0)=</t>
  </si>
  <si>
    <t xml:space="preserve">Придбання акустичного обладнання для аматорського колективу циркового мистецтва "Вікторія" Стебницького Народного дому </t>
  </si>
  <si>
    <t>середні витрати на придбання одиниці обладнання</t>
  </si>
  <si>
    <t>рівень оновлення матер-технічної бази порівняно з минулим роком</t>
  </si>
  <si>
    <t>Кап ремонт сантихнічних вузлів та влаштування гардеробу у фойє Народного дому ім І.Франка</t>
  </si>
  <si>
    <t>(101+100+0)=</t>
  </si>
  <si>
    <t>(1+1+1,033)</t>
  </si>
  <si>
    <t>(1,0+0,982)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</si>
  <si>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=101,1/102,4=</t>
    </r>
  </si>
  <si>
    <t>Капітальний ремонт системи опалення у Стебницькій дитячій муз школі на вул. С.Стрільців 1/1   у м. Стебнику</t>
  </si>
  <si>
    <t>(111,1+100+0)=</t>
  </si>
  <si>
    <t>Монтаж та налагодження охоронно-пожежної сигналізації в будівлі Дрогобицької дитячої художньої школи на вул. Л. Українки,37 (капітальний ремонт)</t>
  </si>
  <si>
    <t>Придбання музичних інструментів та комплектуючих для Дрогобицької дитячої музичної школи № 2</t>
  </si>
  <si>
    <t>середні витрати на придбання 1 музінструменту</t>
  </si>
  <si>
    <t>Реконструкція даху над приміщенням танцювального залу Стебницького Народного дому відділу культури та мистецтв ВО ДМР</t>
  </si>
  <si>
    <t>(100,4+100+0)=</t>
  </si>
  <si>
    <t>Виготовлення облікової документації на об’єкти культурної спадщини</t>
  </si>
  <si>
    <t>Рівень готовності виготовлення облікової документації</t>
  </si>
  <si>
    <t>(0,909:1 *100 =90,9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</si>
  <si>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=100/90,9=</t>
    </r>
  </si>
  <si>
    <r>
      <t xml:space="preserve">Оскільки Іі=1,1, 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</si>
  <si>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 високу ефективність програми.</t>
  </si>
  <si>
    <t>Придбання літератури для поповнення бібліотечного фонду Дрогобицької міської  централізованої  бібліотечної системи віділу культури та мистецтв виконавчих органів ДМР</t>
  </si>
  <si>
    <t>Придбання інвентарю  та мультимедійного обладнання для відділу історії музею "Дрогобиччина" відділу культури та мистецтв виконавчих органів ДМР</t>
  </si>
  <si>
    <t>(1):1=</t>
  </si>
  <si>
    <t>Міська цільова Програма "Підготовки та проведення  загально-міських заходів відділу культури та мистецтв ВО  ДМР  "</t>
  </si>
  <si>
    <t>Середні витрати на один  загально-міський захід</t>
  </si>
  <si>
    <t>Комплексна програма"Дрогобич-місто Івана Франка" на 2018-2020 роки в м. Дрогобичі</t>
  </si>
  <si>
    <t>Комплексна програма"Культурно-мистецькі табори на базі Дрогобицького Народного дому ім. І. Франка" на 2019 рік</t>
  </si>
  <si>
    <t>(1,001):1*100=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</si>
  <si>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=100,1/100,9=</t>
    </r>
  </si>
  <si>
    <t>Оскільки Іі=0,99 , що відповідає критерію оцінки 0,85&lt; Іі&lt; 1, то за цим параметром для даної програми нараховується 15 балів.</t>
  </si>
  <si>
    <t>(100,1+100+15)=</t>
  </si>
  <si>
    <t>Середні витрати на організацію якісного дозвілля 1-ої дитини</t>
  </si>
  <si>
    <t>Кількість днів відвідування</t>
  </si>
  <si>
    <t>(1,002+</t>
  </si>
  <si>
    <t>(0,98+1,07+0,5)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</si>
  <si>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=85,0/99,8=</t>
    </r>
  </si>
  <si>
    <t>Оскільки Іі=0,852, що відповідає критерію оцінки 0,85&lt; Іі&lt; 1, то за цим параметром для даної програми нараховується 15 балів.</t>
  </si>
  <si>
    <t>(101,1+99,1+15)=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</si>
</sst>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%"/>
    <numFmt numFmtId="203" formatCode="#,##0.0"/>
    <numFmt numFmtId="204" formatCode="#,##0.000"/>
    <numFmt numFmtId="205" formatCode="0.000000"/>
    <numFmt numFmtId="206" formatCode="0.00000"/>
    <numFmt numFmtId="207" formatCode="0.0000"/>
    <numFmt numFmtId="208" formatCode="0.00000000"/>
    <numFmt numFmtId="209" formatCode="0.0000000"/>
    <numFmt numFmtId="210" formatCode="0.000%"/>
    <numFmt numFmtId="211" formatCode="0.0000%"/>
    <numFmt numFmtId="212" formatCode="_-* #,##0_₴_-;\-* #,##0_₴_-;_-* &quot;-&quot;??_₴_-;_-@_-"/>
    <numFmt numFmtId="213" formatCode="#,##0.0000"/>
  </numFmts>
  <fonts count="6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i/>
      <u val="single"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justify" wrapText="1"/>
    </xf>
    <xf numFmtId="9" fontId="2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97" fontId="2" fillId="0" borderId="1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/>
    </xf>
    <xf numFmtId="0" fontId="6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97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/>
    </xf>
    <xf numFmtId="197" fontId="14" fillId="0" borderId="0" xfId="0" applyNumberFormat="1" applyFont="1" applyAlignment="1">
      <alignment horizontal="left"/>
    </xf>
    <xf numFmtId="0" fontId="0" fillId="0" borderId="11" xfId="0" applyBorder="1" applyAlignment="1">
      <alignment wrapText="1"/>
    </xf>
    <xf numFmtId="0" fontId="8" fillId="0" borderId="11" xfId="54" applyFont="1" applyFill="1" applyBorder="1" applyAlignment="1">
      <alignment vertical="top" wrapText="1"/>
      <protection/>
    </xf>
    <xf numFmtId="0" fontId="17" fillId="0" borderId="11" xfId="54" applyFont="1" applyFill="1" applyBorder="1" applyAlignment="1">
      <alignment vertical="top" wrapText="1"/>
      <protection/>
    </xf>
    <xf numFmtId="0" fontId="17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196" fontId="2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1" fontId="8" fillId="0" borderId="11" xfId="54" applyNumberFormat="1" applyFont="1" applyFill="1" applyBorder="1" applyAlignment="1">
      <alignment horizontal="center" vertical="center" wrapText="1"/>
      <protection/>
    </xf>
    <xf numFmtId="197" fontId="8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17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top" wrapText="1"/>
      <protection/>
    </xf>
    <xf numFmtId="0" fontId="2" fillId="0" borderId="0" xfId="0" applyFont="1" applyBorder="1" applyAlignment="1">
      <alignment horizontal="center" vertic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197" fontId="2" fillId="0" borderId="0" xfId="0" applyNumberFormat="1" applyFont="1" applyAlignment="1">
      <alignment horizontal="center"/>
    </xf>
    <xf numFmtId="204" fontId="2" fillId="0" borderId="11" xfId="0" applyNumberFormat="1" applyFont="1" applyFill="1" applyBorder="1" applyAlignment="1">
      <alignment horizontal="center" vertical="top" wrapText="1"/>
    </xf>
    <xf numFmtId="49" fontId="8" fillId="33" borderId="12" xfId="54" applyNumberFormat="1" applyFont="1" applyFill="1" applyBorder="1" applyAlignment="1">
      <alignment vertical="center" wrapText="1"/>
      <protection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97" fontId="8" fillId="0" borderId="11" xfId="0" applyNumberFormat="1" applyFont="1" applyBorder="1" applyAlignment="1">
      <alignment horizontal="center" vertical="center"/>
    </xf>
    <xf numFmtId="197" fontId="2" fillId="0" borderId="0" xfId="0" applyNumberFormat="1" applyFont="1" applyFill="1" applyAlignment="1">
      <alignment/>
    </xf>
    <xf numFmtId="197" fontId="2" fillId="0" borderId="0" xfId="0" applyNumberFormat="1" applyFont="1" applyFill="1" applyAlignment="1">
      <alignment horizontal="left"/>
    </xf>
    <xf numFmtId="197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0" fontId="64" fillId="0" borderId="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197" fontId="2" fillId="0" borderId="0" xfId="0" applyNumberFormat="1" applyFont="1" applyAlignment="1">
      <alignment/>
    </xf>
    <xf numFmtId="0" fontId="16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64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197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9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96" fontId="2" fillId="0" borderId="0" xfId="0" applyNumberFormat="1" applyFont="1" applyFill="1" applyAlignment="1">
      <alignment horizontal="center"/>
    </xf>
    <xf numFmtId="19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wrapText="1"/>
    </xf>
    <xf numFmtId="197" fontId="64" fillId="0" borderId="11" xfId="0" applyNumberFormat="1" applyFont="1" applyFill="1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20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/>
    </xf>
    <xf numFmtId="203" fontId="2" fillId="0" borderId="11" xfId="0" applyNumberFormat="1" applyFont="1" applyBorder="1" applyAlignment="1">
      <alignment horizontal="center" vertical="center"/>
    </xf>
    <xf numFmtId="203" fontId="2" fillId="0" borderId="11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64" fillId="0" borderId="10" xfId="0" applyFont="1" applyBorder="1" applyAlignment="1">
      <alignment wrapText="1"/>
    </xf>
    <xf numFmtId="204" fontId="2" fillId="0" borderId="11" xfId="0" applyNumberFormat="1" applyFont="1" applyBorder="1" applyAlignment="1">
      <alignment horizontal="center" wrapText="1"/>
    </xf>
    <xf numFmtId="197" fontId="2" fillId="0" borderId="11" xfId="54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wrapText="1"/>
    </xf>
    <xf numFmtId="204" fontId="2" fillId="0" borderId="11" xfId="0" applyNumberFormat="1" applyFont="1" applyFill="1" applyBorder="1" applyAlignment="1">
      <alignment horizontal="center" vertical="center" wrapText="1"/>
    </xf>
    <xf numFmtId="49" fontId="2" fillId="0" borderId="12" xfId="54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0" fontId="64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197" fontId="2" fillId="0" borderId="0" xfId="0" applyNumberFormat="1" applyFont="1" applyFill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8" fillId="0" borderId="12" xfId="0" applyFont="1" applyBorder="1" applyAlignment="1">
      <alignment wrapText="1"/>
    </xf>
    <xf numFmtId="0" fontId="0" fillId="34" borderId="0" xfId="0" applyFill="1" applyAlignment="1">
      <alignment/>
    </xf>
    <xf numFmtId="1" fontId="0" fillId="0" borderId="11" xfId="0" applyNumberForma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2" fillId="0" borderId="11" xfId="54" applyFont="1" applyFill="1" applyBorder="1" applyAlignment="1">
      <alignment vertical="top" wrapText="1"/>
      <protection/>
    </xf>
    <xf numFmtId="0" fontId="2" fillId="0" borderId="11" xfId="0" applyFont="1" applyFill="1" applyBorder="1" applyAlignment="1">
      <alignment horizontal="center" vertical="center"/>
    </xf>
    <xf numFmtId="202" fontId="2" fillId="0" borderId="11" xfId="0" applyNumberFormat="1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0" borderId="12" xfId="54" applyFont="1" applyFill="1" applyBorder="1" applyAlignment="1">
      <alignment vertical="center" wrapText="1"/>
      <protection/>
    </xf>
    <xf numFmtId="0" fontId="2" fillId="0" borderId="13" xfId="54" applyFont="1" applyFill="1" applyBorder="1" applyAlignment="1">
      <alignment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18" fillId="0" borderId="11" xfId="0" applyFont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197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3" fontId="8" fillId="0" borderId="11" xfId="54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49" fontId="2" fillId="0" borderId="13" xfId="54" applyNumberFormat="1" applyFont="1" applyFill="1" applyBorder="1" applyAlignment="1">
      <alignment vertical="center" wrapText="1"/>
      <protection/>
    </xf>
    <xf numFmtId="3" fontId="2" fillId="0" borderId="11" xfId="54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212" fontId="64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2" xfId="54" applyFont="1" applyFill="1" applyBorder="1" applyAlignment="1">
      <alignment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wrapText="1"/>
    </xf>
    <xf numFmtId="0" fontId="18" fillId="0" borderId="11" xfId="0" applyFont="1" applyFill="1" applyBorder="1" applyAlignment="1">
      <alignment/>
    </xf>
    <xf numFmtId="49" fontId="2" fillId="0" borderId="11" xfId="54" applyNumberFormat="1" applyFont="1" applyFill="1" applyBorder="1" applyAlignment="1">
      <alignment vertical="center" wrapText="1"/>
      <protection/>
    </xf>
    <xf numFmtId="0" fontId="14" fillId="0" borderId="10" xfId="0" applyFont="1" applyBorder="1" applyAlignment="1">
      <alignment wrapText="1"/>
    </xf>
    <xf numFmtId="0" fontId="64" fillId="0" borderId="11" xfId="0" applyFont="1" applyBorder="1" applyAlignment="1">
      <alignment vertical="center" wrapText="1"/>
    </xf>
    <xf numFmtId="0" fontId="8" fillId="0" borderId="11" xfId="54" applyFont="1" applyFill="1" applyBorder="1" applyAlignment="1">
      <alignment vertical="center" wrapText="1"/>
      <protection/>
    </xf>
    <xf numFmtId="0" fontId="67" fillId="0" borderId="10" xfId="0" applyFont="1" applyBorder="1" applyAlignment="1">
      <alignment horizontal="center" wrapText="1"/>
    </xf>
    <xf numFmtId="197" fontId="64" fillId="0" borderId="11" xfId="0" applyNumberFormat="1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 wrapText="1"/>
    </xf>
    <xf numFmtId="1" fontId="68" fillId="0" borderId="12" xfId="0" applyNumberFormat="1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6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197" fontId="22" fillId="0" borderId="11" xfId="0" applyNumberFormat="1" applyFont="1" applyBorder="1" applyAlignment="1">
      <alignment horizontal="center"/>
    </xf>
    <xf numFmtId="0" fontId="65" fillId="0" borderId="10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197" fontId="9" fillId="0" borderId="11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" fontId="22" fillId="0" borderId="11" xfId="0" applyNumberFormat="1" applyFont="1" applyFill="1" applyBorder="1" applyAlignment="1">
      <alignment horizontal="center"/>
    </xf>
    <xf numFmtId="197" fontId="8" fillId="0" borderId="11" xfId="0" applyNumberFormat="1" applyFont="1" applyFill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2" fillId="0" borderId="0" xfId="0" applyNumberFormat="1" applyFont="1" applyFill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1" fontId="19" fillId="0" borderId="11" xfId="0" applyNumberFormat="1" applyFont="1" applyFill="1" applyBorder="1" applyAlignment="1">
      <alignment horizontal="center"/>
    </xf>
    <xf numFmtId="197" fontId="0" fillId="0" borderId="11" xfId="0" applyNumberFormat="1" applyFill="1" applyBorder="1" applyAlignment="1">
      <alignment horizontal="center"/>
    </xf>
    <xf numFmtId="0" fontId="64" fillId="0" borderId="10" xfId="0" applyFont="1" applyBorder="1" applyAlignment="1">
      <alignment wrapText="1"/>
    </xf>
    <xf numFmtId="1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ультура(оста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11.140625" style="0" customWidth="1"/>
    <col min="3" max="3" width="48.7109375" style="0" customWidth="1"/>
    <col min="4" max="4" width="16.140625" style="0" customWidth="1"/>
    <col min="5" max="5" width="13.57421875" style="0" customWidth="1"/>
    <col min="6" max="6" width="14.00390625" style="0" customWidth="1"/>
  </cols>
  <sheetData>
    <row r="1" ht="12.75">
      <c r="F1" s="21" t="s">
        <v>48</v>
      </c>
    </row>
    <row r="2" spans="1:6" ht="15.75">
      <c r="A2" s="247" t="s">
        <v>40</v>
      </c>
      <c r="B2" s="247"/>
      <c r="C2" s="247"/>
      <c r="D2" s="247"/>
      <c r="E2" s="247"/>
      <c r="F2" s="247"/>
    </row>
    <row r="3" spans="1:6" ht="15.75">
      <c r="A3" s="247" t="s">
        <v>173</v>
      </c>
      <c r="B3" s="247"/>
      <c r="C3" s="247"/>
      <c r="D3" s="247"/>
      <c r="E3" s="247"/>
      <c r="F3" s="247"/>
    </row>
    <row r="4" spans="1:6" ht="15.75">
      <c r="A4" s="6"/>
      <c r="B4" s="16"/>
      <c r="C4" s="16"/>
      <c r="D4" s="16"/>
      <c r="E4" s="16"/>
      <c r="F4" s="16"/>
    </row>
    <row r="5" spans="1:6" ht="27.75" customHeight="1">
      <c r="A5" s="29" t="s">
        <v>1</v>
      </c>
      <c r="B5" s="35">
        <v>1010000</v>
      </c>
      <c r="C5" s="248" t="s">
        <v>66</v>
      </c>
      <c r="D5" s="248"/>
      <c r="E5" s="248"/>
      <c r="F5" s="248"/>
    </row>
    <row r="6" spans="1:6" ht="12.75">
      <c r="A6" s="16" t="s">
        <v>2</v>
      </c>
      <c r="B6" s="16"/>
      <c r="C6" s="16" t="s">
        <v>3</v>
      </c>
      <c r="D6" s="16"/>
      <c r="E6" s="16"/>
      <c r="F6" s="16"/>
    </row>
    <row r="7" spans="1:6" ht="15.75">
      <c r="A7" s="15"/>
      <c r="B7" s="16"/>
      <c r="C7" s="16"/>
      <c r="D7" s="16"/>
      <c r="E7" s="16"/>
      <c r="F7" s="16"/>
    </row>
    <row r="8" spans="1:6" ht="15.75">
      <c r="A8" s="15" t="s">
        <v>41</v>
      </c>
      <c r="B8" s="16"/>
      <c r="C8" s="16"/>
      <c r="D8" s="16"/>
      <c r="E8" s="16"/>
      <c r="F8" s="16"/>
    </row>
    <row r="9" spans="1:6" ht="15.75">
      <c r="A9" s="15"/>
      <c r="B9" s="16"/>
      <c r="C9" s="16"/>
      <c r="D9" s="16"/>
      <c r="E9" s="16"/>
      <c r="F9" s="16"/>
    </row>
    <row r="10" spans="1:6" ht="31.5" customHeight="1">
      <c r="A10" s="249" t="s">
        <v>6</v>
      </c>
      <c r="B10" s="249" t="s">
        <v>42</v>
      </c>
      <c r="C10" s="249" t="s">
        <v>49</v>
      </c>
      <c r="D10" s="250" t="s">
        <v>24</v>
      </c>
      <c r="E10" s="250"/>
      <c r="F10" s="250"/>
    </row>
    <row r="11" spans="1:6" ht="25.5">
      <c r="A11" s="249"/>
      <c r="B11" s="249"/>
      <c r="C11" s="249"/>
      <c r="D11" s="31" t="s">
        <v>25</v>
      </c>
      <c r="E11" s="31" t="s">
        <v>26</v>
      </c>
      <c r="F11" s="31" t="s">
        <v>27</v>
      </c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8" ht="45" customHeight="1">
      <c r="A13" s="7">
        <v>1</v>
      </c>
      <c r="B13" s="127">
        <v>1010160</v>
      </c>
      <c r="C13" s="125" t="str">
        <f>'Ан,Ап'!B4</f>
        <v>Керівництво і управління у відповідній сфері у містах (місті Києві), селищах, селах, об'єднаних територіальних громадах</v>
      </c>
      <c r="D13" s="229">
        <f>'Рез,Ап'!D27:F27</f>
        <v>225.15</v>
      </c>
      <c r="E13" s="131"/>
      <c r="F13" s="131"/>
      <c r="G13" s="24"/>
      <c r="H13" s="24"/>
    </row>
    <row r="14" spans="1:8" ht="30.75" customHeight="1">
      <c r="A14" s="7">
        <f>A13+1</f>
        <v>2</v>
      </c>
      <c r="B14" s="127">
        <v>1014081</v>
      </c>
      <c r="C14" s="44" t="str">
        <f>'Ан,Бух'!B4</f>
        <v>Забезпечення діяльності інших  закладів в галузі культури і мистецтва</v>
      </c>
      <c r="D14" s="130">
        <v>225</v>
      </c>
      <c r="E14" s="131"/>
      <c r="F14" s="131"/>
      <c r="G14" s="24"/>
      <c r="H14" s="24"/>
    </row>
    <row r="15" spans="1:8" ht="24.75" customHeight="1">
      <c r="A15" s="7">
        <f aca="true" t="shared" si="0" ref="A15:A23">A14+1</f>
        <v>3</v>
      </c>
      <c r="B15" s="127">
        <v>1014082</v>
      </c>
      <c r="C15" s="220" t="s">
        <v>129</v>
      </c>
      <c r="D15" s="230"/>
      <c r="E15" s="130">
        <v>213</v>
      </c>
      <c r="F15" s="131"/>
      <c r="G15" s="24"/>
      <c r="H15" s="24"/>
    </row>
    <row r="16" spans="1:8" ht="47.25" customHeight="1">
      <c r="A16" s="7">
        <f t="shared" si="0"/>
        <v>4</v>
      </c>
      <c r="B16" s="64">
        <v>1014020</v>
      </c>
      <c r="C16" s="44" t="str">
        <f>'Філ,ан'!B4</f>
        <v>Фінансова підтримка філармоній, художніх і музичних  колективів,  ансамблів, концертних та циркових організацій</v>
      </c>
      <c r="D16" s="130">
        <v>225.2</v>
      </c>
      <c r="E16" s="131"/>
      <c r="F16" s="131"/>
      <c r="G16" s="24"/>
      <c r="H16" s="24"/>
    </row>
    <row r="17" spans="1:8" ht="14.25" customHeight="1">
      <c r="A17" s="7">
        <f t="shared" si="0"/>
        <v>5</v>
      </c>
      <c r="B17" s="127">
        <v>1014030</v>
      </c>
      <c r="C17" s="44" t="str">
        <f>'Біб,ана'!B4</f>
        <v>Забезпечення діяльності бібліотек</v>
      </c>
      <c r="D17" s="131"/>
      <c r="E17" s="132"/>
      <c r="F17" s="131">
        <v>196</v>
      </c>
      <c r="G17" s="24"/>
      <c r="H17" s="24"/>
    </row>
    <row r="18" spans="1:8" ht="18.75" customHeight="1">
      <c r="A18" s="7">
        <f t="shared" si="0"/>
        <v>6</v>
      </c>
      <c r="B18" s="127">
        <v>1014040</v>
      </c>
      <c r="C18" s="44" t="str">
        <f>'Муз,ан'!B4</f>
        <v>Забезпечення діяльності музеїв і виставок</v>
      </c>
      <c r="D18" s="130"/>
      <c r="E18" s="131">
        <v>205.6</v>
      </c>
      <c r="F18" s="131"/>
      <c r="G18" s="24"/>
      <c r="H18" s="24"/>
    </row>
    <row r="19" spans="1:8" ht="34.5" customHeight="1">
      <c r="A19" s="7">
        <f t="shared" si="0"/>
        <v>7</v>
      </c>
      <c r="B19" s="127">
        <v>1014060</v>
      </c>
      <c r="C19" s="152" t="s">
        <v>144</v>
      </c>
      <c r="D19" s="130"/>
      <c r="E19" s="131">
        <v>206</v>
      </c>
      <c r="F19" s="131"/>
      <c r="G19" s="24"/>
      <c r="H19" s="24"/>
    </row>
    <row r="20" spans="1:8" ht="50.25" customHeight="1">
      <c r="A20" s="7">
        <f t="shared" si="0"/>
        <v>8</v>
      </c>
      <c r="B20" s="127">
        <v>1011100</v>
      </c>
      <c r="C20" s="152" t="s">
        <v>146</v>
      </c>
      <c r="D20" s="130"/>
      <c r="E20" s="131">
        <v>207</v>
      </c>
      <c r="F20" s="131"/>
      <c r="G20" s="24"/>
      <c r="H20" s="24"/>
    </row>
    <row r="21" spans="1:8" ht="29.25" customHeight="1">
      <c r="A21" s="7">
        <f t="shared" si="0"/>
        <v>9</v>
      </c>
      <c r="B21" s="64">
        <v>1017324</v>
      </c>
      <c r="C21" s="93" t="s">
        <v>150</v>
      </c>
      <c r="D21" s="130"/>
      <c r="E21" s="131">
        <v>200</v>
      </c>
      <c r="F21" s="131"/>
      <c r="G21" s="24"/>
      <c r="H21" s="24"/>
    </row>
    <row r="22" spans="1:8" ht="30.75" customHeight="1">
      <c r="A22" s="7">
        <f t="shared" si="0"/>
        <v>10</v>
      </c>
      <c r="B22" s="64">
        <v>1017340</v>
      </c>
      <c r="C22" s="93" t="s">
        <v>155</v>
      </c>
      <c r="D22" s="130">
        <v>225</v>
      </c>
      <c r="E22" s="131"/>
      <c r="F22" s="131"/>
      <c r="G22" s="24"/>
      <c r="H22" s="24"/>
    </row>
    <row r="23" spans="1:8" ht="24.75" customHeight="1">
      <c r="A23" s="7">
        <f t="shared" si="0"/>
        <v>11</v>
      </c>
      <c r="B23" s="127">
        <v>1017363</v>
      </c>
      <c r="C23" s="93" t="s">
        <v>151</v>
      </c>
      <c r="D23" s="130"/>
      <c r="E23" s="131">
        <v>200</v>
      </c>
      <c r="F23" s="131"/>
      <c r="G23" s="24"/>
      <c r="H23" s="24"/>
    </row>
    <row r="24" spans="1:8" ht="20.25" customHeight="1">
      <c r="A24" s="7"/>
      <c r="B24" s="51"/>
      <c r="C24" s="30" t="s">
        <v>29</v>
      </c>
      <c r="D24" s="231">
        <f>SUM(D13:D23)</f>
        <v>900.3499999999999</v>
      </c>
      <c r="E24" s="232">
        <f>SUM(E13:E23)</f>
        <v>1231.6</v>
      </c>
      <c r="F24" s="233">
        <f>SUM(F13:F23)</f>
        <v>196</v>
      </c>
      <c r="G24" s="24"/>
      <c r="H24" s="24"/>
    </row>
    <row r="25" spans="1:6" ht="21" customHeight="1">
      <c r="A25" s="27"/>
      <c r="B25" s="27"/>
      <c r="C25" s="122" t="s">
        <v>43</v>
      </c>
      <c r="D25" s="241">
        <f>(D24+E24+F24)/11</f>
        <v>211.63181818181818</v>
      </c>
      <c r="E25" s="241"/>
      <c r="F25" s="241"/>
    </row>
    <row r="26" spans="1:3" ht="15.75">
      <c r="A26" s="17" t="s">
        <v>44</v>
      </c>
      <c r="C26" s="116"/>
    </row>
    <row r="27" spans="1:3" ht="7.5" customHeight="1">
      <c r="A27" s="16"/>
      <c r="C27" s="116"/>
    </row>
    <row r="28" spans="1:3" ht="15.75">
      <c r="A28" s="15" t="s">
        <v>45</v>
      </c>
      <c r="C28" s="116"/>
    </row>
    <row r="29" spans="1:3" ht="9.75" customHeight="1">
      <c r="A29" s="15"/>
      <c r="C29" s="116"/>
    </row>
    <row r="30" spans="1:6" ht="36.75" customHeight="1">
      <c r="A30" s="9" t="s">
        <v>6</v>
      </c>
      <c r="B30" s="9" t="s">
        <v>42</v>
      </c>
      <c r="C30" s="100" t="s">
        <v>46</v>
      </c>
      <c r="D30" s="242" t="s">
        <v>31</v>
      </c>
      <c r="E30" s="242"/>
      <c r="F30" s="242"/>
    </row>
    <row r="31" spans="1:6" ht="15.75">
      <c r="A31" s="7">
        <v>1</v>
      </c>
      <c r="B31" s="7">
        <v>2</v>
      </c>
      <c r="C31" s="123">
        <v>3</v>
      </c>
      <c r="D31" s="243">
        <v>4</v>
      </c>
      <c r="E31" s="243"/>
      <c r="F31" s="243"/>
    </row>
    <row r="32" spans="1:6" ht="16.5" customHeight="1">
      <c r="A32" s="27"/>
      <c r="B32" s="43"/>
      <c r="C32" s="100"/>
      <c r="D32" s="244"/>
      <c r="E32" s="245"/>
      <c r="F32" s="246"/>
    </row>
    <row r="33" spans="1:6" ht="24" customHeight="1">
      <c r="A33" s="27"/>
      <c r="B33" s="43"/>
      <c r="C33" s="124"/>
      <c r="D33" s="244"/>
      <c r="E33" s="245"/>
      <c r="F33" s="246"/>
    </row>
    <row r="34" spans="1:6" ht="15.75">
      <c r="A34" s="27"/>
      <c r="B34" s="43"/>
      <c r="C34" s="125"/>
      <c r="D34" s="236"/>
      <c r="E34" s="237"/>
      <c r="F34" s="238"/>
    </row>
    <row r="35" spans="1:6" ht="15.75">
      <c r="A35" s="27"/>
      <c r="B35" s="43"/>
      <c r="C35" s="125"/>
      <c r="D35" s="236"/>
      <c r="E35" s="237"/>
      <c r="F35" s="238"/>
    </row>
    <row r="36" spans="1:6" ht="15.75">
      <c r="A36" s="19"/>
      <c r="B36" s="19"/>
      <c r="C36" s="126"/>
      <c r="D36" s="239"/>
      <c r="E36" s="239"/>
      <c r="F36" s="239"/>
    </row>
    <row r="37" spans="1:3" ht="15.75">
      <c r="A37" s="17" t="s">
        <v>47</v>
      </c>
      <c r="C37" s="116"/>
    </row>
    <row r="38" ht="12.75">
      <c r="A38" s="16"/>
    </row>
    <row r="39" spans="2:6" ht="14.25" customHeight="1">
      <c r="B39" s="240" t="s">
        <v>124</v>
      </c>
      <c r="C39" s="240"/>
      <c r="D39" s="33"/>
      <c r="E39" s="33"/>
      <c r="F39" s="33"/>
    </row>
    <row r="40" spans="2:6" ht="12.75" customHeight="1">
      <c r="B40" s="240"/>
      <c r="C40" s="240"/>
      <c r="D40" s="45"/>
      <c r="E40" s="46" t="s">
        <v>126</v>
      </c>
      <c r="F40" s="46"/>
    </row>
    <row r="41" spans="2:6" ht="14.25" customHeight="1">
      <c r="B41" s="33"/>
      <c r="C41" s="33"/>
      <c r="D41" s="5" t="s">
        <v>32</v>
      </c>
      <c r="E41" s="47" t="s">
        <v>33</v>
      </c>
      <c r="F41" s="48"/>
    </row>
  </sheetData>
  <sheetProtection/>
  <mergeCells count="16">
    <mergeCell ref="A2:F2"/>
    <mergeCell ref="A3:F3"/>
    <mergeCell ref="C5:F5"/>
    <mergeCell ref="A10:A11"/>
    <mergeCell ref="B10:B11"/>
    <mergeCell ref="C10:C11"/>
    <mergeCell ref="D10:F10"/>
    <mergeCell ref="D35:F35"/>
    <mergeCell ref="D36:F36"/>
    <mergeCell ref="B39:C40"/>
    <mergeCell ref="D25:F25"/>
    <mergeCell ref="D30:F30"/>
    <mergeCell ref="D31:F31"/>
    <mergeCell ref="D32:F32"/>
    <mergeCell ref="D33:F33"/>
    <mergeCell ref="D34:F34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1">
      <selection activeCell="C13" sqref="C13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6" ht="15.75">
      <c r="B3" s="247" t="s">
        <v>173</v>
      </c>
      <c r="C3" s="247"/>
      <c r="D3" s="247"/>
      <c r="E3" s="247"/>
      <c r="F3" s="247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>
        <v>1014082</v>
      </c>
      <c r="C13" s="221" t="s">
        <v>129</v>
      </c>
      <c r="D13" s="222"/>
      <c r="E13" s="222"/>
      <c r="F13" s="222"/>
      <c r="G13" s="24"/>
      <c r="H13" s="24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23</v>
      </c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8" t="s">
        <v>88</v>
      </c>
      <c r="D22" s="67"/>
      <c r="E22" s="67"/>
      <c r="F22" s="67"/>
    </row>
    <row r="23" spans="2:8" ht="60.75" customHeight="1">
      <c r="B23" s="19"/>
      <c r="C23" s="215" t="s">
        <v>225</v>
      </c>
      <c r="D23" s="216">
        <v>225</v>
      </c>
      <c r="E23" s="84"/>
      <c r="F23" s="67"/>
      <c r="G23" s="38"/>
      <c r="H23" s="38"/>
    </row>
    <row r="24" spans="2:8" ht="12" customHeight="1">
      <c r="B24" s="19"/>
      <c r="C24" s="192" t="s">
        <v>89</v>
      </c>
      <c r="D24" s="84"/>
      <c r="E24" s="67"/>
      <c r="F24" s="67"/>
      <c r="G24" s="38"/>
      <c r="H24" s="38"/>
    </row>
    <row r="25" spans="2:8" ht="39.75" customHeight="1">
      <c r="B25" s="19"/>
      <c r="C25" s="215" t="s">
        <v>227</v>
      </c>
      <c r="D25" s="217">
        <v>215.1</v>
      </c>
      <c r="E25" s="193"/>
      <c r="F25" s="193"/>
      <c r="G25" s="190"/>
      <c r="H25" s="190"/>
    </row>
    <row r="26" spans="2:8" ht="14.25" customHeight="1">
      <c r="B26" s="19"/>
      <c r="C26" s="192" t="s">
        <v>91</v>
      </c>
      <c r="D26" s="84"/>
      <c r="E26" s="67"/>
      <c r="F26" s="67"/>
      <c r="G26" s="38"/>
      <c r="H26" s="38"/>
    </row>
    <row r="27" spans="2:8" ht="45" customHeight="1">
      <c r="B27" s="19"/>
      <c r="C27" s="215" t="s">
        <v>228</v>
      </c>
      <c r="D27" s="196"/>
      <c r="E27" s="219">
        <v>200</v>
      </c>
      <c r="F27" s="194"/>
      <c r="G27" s="191"/>
      <c r="H27" s="191"/>
    </row>
    <row r="28" spans="2:8" ht="20.25" customHeight="1">
      <c r="B28" s="19"/>
      <c r="C28" s="30" t="s">
        <v>29</v>
      </c>
      <c r="D28" s="67">
        <f>SUM(D23:D27)</f>
        <v>440.1</v>
      </c>
      <c r="E28" s="67">
        <f>SUM(E23:E27)</f>
        <v>200</v>
      </c>
      <c r="F28" s="67">
        <f>SUM(F23:F27)</f>
        <v>0</v>
      </c>
      <c r="G28" s="38"/>
      <c r="H28" s="38"/>
    </row>
    <row r="29" spans="2:6" ht="23.25" customHeight="1">
      <c r="B29" s="19"/>
      <c r="C29" s="128" t="s">
        <v>43</v>
      </c>
      <c r="D29" s="287">
        <f>(D28+E28+F28)/3</f>
        <v>213.36666666666667</v>
      </c>
      <c r="E29" s="287"/>
      <c r="F29" s="287"/>
    </row>
    <row r="30" s="23" customFormat="1" ht="11.25">
      <c r="B30" s="22" t="s">
        <v>37</v>
      </c>
    </row>
    <row r="31" ht="15.75">
      <c r="B31" s="15"/>
    </row>
    <row r="32" ht="15.75">
      <c r="B32" s="15" t="s">
        <v>30</v>
      </c>
    </row>
    <row r="33" ht="15.75">
      <c r="B33" s="15"/>
    </row>
    <row r="34" spans="2:6" ht="49.5" customHeight="1">
      <c r="B34" s="20" t="s">
        <v>6</v>
      </c>
      <c r="C34" s="20" t="s">
        <v>34</v>
      </c>
      <c r="D34" s="273" t="s">
        <v>31</v>
      </c>
      <c r="E34" s="273"/>
      <c r="F34" s="273"/>
    </row>
    <row r="35" spans="2:6" ht="15.75">
      <c r="B35" s="7">
        <v>1</v>
      </c>
      <c r="C35" s="7">
        <v>2</v>
      </c>
      <c r="D35" s="243">
        <v>3</v>
      </c>
      <c r="E35" s="243"/>
      <c r="F35" s="243"/>
    </row>
    <row r="36" spans="2:6" ht="15.75">
      <c r="B36" s="19"/>
      <c r="C36" s="18" t="s">
        <v>88</v>
      </c>
      <c r="D36" s="239"/>
      <c r="E36" s="239"/>
      <c r="F36" s="239"/>
    </row>
    <row r="37" spans="2:6" ht="38.25" customHeight="1">
      <c r="B37" s="19"/>
      <c r="C37" s="121"/>
      <c r="D37" s="239"/>
      <c r="E37" s="239"/>
      <c r="F37" s="239"/>
    </row>
    <row r="38" spans="2:3" ht="12.75">
      <c r="B38" s="22" t="s">
        <v>36</v>
      </c>
      <c r="C38" s="23"/>
    </row>
    <row r="39" ht="12.75">
      <c r="B39" s="16"/>
    </row>
    <row r="40" ht="12.75">
      <c r="B40" s="16"/>
    </row>
    <row r="41" spans="2:6" ht="27" customHeight="1">
      <c r="B41" s="240" t="s">
        <v>121</v>
      </c>
      <c r="C41" s="240"/>
      <c r="D41" s="266" t="s">
        <v>68</v>
      </c>
      <c r="E41" s="266"/>
      <c r="F41" s="266"/>
    </row>
    <row r="42" spans="2:6" ht="4.5" customHeight="1" hidden="1">
      <c r="B42" s="240"/>
      <c r="C42" s="240"/>
      <c r="D42" s="267"/>
      <c r="E42" s="267"/>
      <c r="F42" s="267"/>
    </row>
    <row r="43" spans="2:10" ht="15">
      <c r="B43" s="33"/>
      <c r="C43" s="33"/>
      <c r="D43" s="5" t="s">
        <v>32</v>
      </c>
      <c r="E43" s="47" t="s">
        <v>33</v>
      </c>
      <c r="F43" s="48"/>
      <c r="I43" s="16"/>
      <c r="J43" s="16"/>
    </row>
  </sheetData>
  <sheetProtection/>
  <mergeCells count="17">
    <mergeCell ref="D34:F34"/>
    <mergeCell ref="B2:F2"/>
    <mergeCell ref="B3:F3"/>
    <mergeCell ref="C5:F5"/>
    <mergeCell ref="C6:F6"/>
    <mergeCell ref="C9:F9"/>
    <mergeCell ref="C10:F10"/>
    <mergeCell ref="D35:F35"/>
    <mergeCell ref="D36:F36"/>
    <mergeCell ref="D37:F37"/>
    <mergeCell ref="B41:C42"/>
    <mergeCell ref="D41:F42"/>
    <mergeCell ref="C14:F14"/>
    <mergeCell ref="B18:B19"/>
    <mergeCell ref="C18:C19"/>
    <mergeCell ref="D18:F18"/>
    <mergeCell ref="D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zoomScalePageLayoutView="0" workbookViewId="0" topLeftCell="A7">
      <selection activeCell="I6" sqref="I6"/>
    </sheetView>
  </sheetViews>
  <sheetFormatPr defaultColWidth="9.140625" defaultRowHeight="12.75"/>
  <cols>
    <col min="1" max="1" width="42.140625" style="0" customWidth="1"/>
    <col min="2" max="2" width="10.140625" style="0" customWidth="1"/>
    <col min="3" max="3" width="8.710937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14" ht="18.75">
      <c r="A3" s="4"/>
      <c r="G3">
        <v>1014020</v>
      </c>
      <c r="H3" s="94"/>
      <c r="N3" s="171"/>
    </row>
    <row r="4" spans="1:8" ht="38.25" customHeight="1">
      <c r="A4" s="34" t="s">
        <v>50</v>
      </c>
      <c r="B4" s="256" t="s">
        <v>131</v>
      </c>
      <c r="C4" s="256"/>
      <c r="D4" s="256"/>
      <c r="E4" s="256"/>
      <c r="F4" s="256"/>
      <c r="G4" s="256"/>
      <c r="H4" s="24"/>
    </row>
    <row r="5" spans="1:8" ht="48.75" customHeight="1">
      <c r="A5" s="32" t="s">
        <v>87</v>
      </c>
      <c r="B5" s="285" t="s">
        <v>73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25.5">
      <c r="A11" s="59" t="s">
        <v>74</v>
      </c>
      <c r="B11" s="181">
        <v>13276</v>
      </c>
      <c r="C11" s="181">
        <f>B11</f>
        <v>13276</v>
      </c>
      <c r="D11" s="83">
        <f>C11/B11</f>
        <v>1</v>
      </c>
      <c r="E11" s="181">
        <v>43846</v>
      </c>
      <c r="F11" s="181">
        <v>43511</v>
      </c>
      <c r="G11" s="68">
        <f>E11/F11</f>
        <v>1.0076992025005171</v>
      </c>
    </row>
    <row r="12" spans="1:7" ht="15" customHeight="1">
      <c r="A12" s="180" t="s">
        <v>176</v>
      </c>
      <c r="B12" s="183">
        <v>132</v>
      </c>
      <c r="C12" s="181">
        <v>132</v>
      </c>
      <c r="D12" s="83">
        <f>C12/B12</f>
        <v>1</v>
      </c>
      <c r="E12" s="69">
        <v>219</v>
      </c>
      <c r="F12" s="181">
        <v>218</v>
      </c>
      <c r="G12" s="68">
        <f>F12/E12</f>
        <v>0.9954337899543378</v>
      </c>
    </row>
    <row r="13" spans="1:8" ht="15">
      <c r="A13" s="13" t="s">
        <v>15</v>
      </c>
      <c r="B13" s="84"/>
      <c r="C13" s="84"/>
      <c r="D13" s="67"/>
      <c r="E13" s="84"/>
      <c r="F13" s="84"/>
      <c r="G13" s="67"/>
      <c r="H13" s="16"/>
    </row>
    <row r="14" spans="1:8" ht="16.5" customHeight="1">
      <c r="A14" s="59" t="s">
        <v>75</v>
      </c>
      <c r="B14" s="84">
        <v>14.4</v>
      </c>
      <c r="C14" s="84">
        <v>14.4</v>
      </c>
      <c r="D14" s="83">
        <f>C14/B14</f>
        <v>1</v>
      </c>
      <c r="E14" s="84">
        <v>40.4</v>
      </c>
      <c r="F14" s="84">
        <v>40.4</v>
      </c>
      <c r="G14" s="83">
        <f>F14/E14</f>
        <v>1</v>
      </c>
      <c r="H14" s="16"/>
    </row>
    <row r="15" spans="1:8" ht="26.25" customHeight="1">
      <c r="A15" s="60" t="s">
        <v>76</v>
      </c>
      <c r="B15" s="181">
        <v>1.7</v>
      </c>
      <c r="C15" s="181">
        <v>1.7</v>
      </c>
      <c r="D15" s="83">
        <f>C15/B15</f>
        <v>1</v>
      </c>
      <c r="E15" s="181">
        <v>0.8</v>
      </c>
      <c r="F15" s="181">
        <v>0.8</v>
      </c>
      <c r="G15" s="83">
        <f>F15/E15</f>
        <v>1</v>
      </c>
      <c r="H15" s="16"/>
    </row>
    <row r="16" spans="1:8" ht="39.75" customHeight="1">
      <c r="A16" s="60" t="s">
        <v>78</v>
      </c>
      <c r="B16" s="182">
        <v>0.001</v>
      </c>
      <c r="C16" s="182">
        <v>0.001</v>
      </c>
      <c r="D16" s="83">
        <f>C16/B16</f>
        <v>1</v>
      </c>
      <c r="E16" s="182">
        <v>0.002</v>
      </c>
      <c r="F16" s="182">
        <v>0.002</v>
      </c>
      <c r="G16" s="83">
        <f>F16/E16</f>
        <v>1</v>
      </c>
      <c r="H16" s="16"/>
    </row>
    <row r="17" spans="1:8" ht="15">
      <c r="A17" s="5"/>
      <c r="B17" s="5"/>
      <c r="C17" s="5"/>
      <c r="D17" s="5"/>
      <c r="E17" s="5"/>
      <c r="F17" s="5"/>
      <c r="G17" s="5"/>
      <c r="H17" s="16"/>
    </row>
    <row r="18" spans="1:8" ht="15">
      <c r="A18" s="10" t="s">
        <v>16</v>
      </c>
      <c r="B18" s="11"/>
      <c r="C18" s="11"/>
      <c r="D18" s="11"/>
      <c r="E18" s="11"/>
      <c r="F18" s="11"/>
      <c r="G18" s="11"/>
      <c r="H18" s="16"/>
    </row>
    <row r="19" spans="1:8" ht="15">
      <c r="A19" s="11" t="s">
        <v>17</v>
      </c>
      <c r="B19" s="5"/>
      <c r="C19" s="5"/>
      <c r="D19" s="5"/>
      <c r="E19" s="5"/>
      <c r="F19" s="5"/>
      <c r="G19" s="5"/>
      <c r="H19" s="16"/>
    </row>
    <row r="20" spans="1:8" ht="16.5">
      <c r="A20" s="54" t="s">
        <v>60</v>
      </c>
      <c r="B20" s="63" t="s">
        <v>177</v>
      </c>
      <c r="C20" s="5" t="s">
        <v>61</v>
      </c>
      <c r="D20" s="11">
        <v>100.2</v>
      </c>
      <c r="F20" s="55"/>
      <c r="G20" s="5"/>
      <c r="H20" s="16"/>
    </row>
    <row r="21" spans="1:8" ht="15">
      <c r="A21" s="11" t="s">
        <v>18</v>
      </c>
      <c r="B21" s="5"/>
      <c r="C21" s="5"/>
      <c r="D21" s="5"/>
      <c r="E21" s="5"/>
      <c r="F21" s="5"/>
      <c r="G21" s="5"/>
      <c r="H21" s="16"/>
    </row>
    <row r="22" spans="1:8" ht="16.5">
      <c r="A22" s="54" t="s">
        <v>63</v>
      </c>
      <c r="B22" s="63" t="s">
        <v>135</v>
      </c>
      <c r="C22" s="5" t="s">
        <v>62</v>
      </c>
      <c r="D22" s="11">
        <v>100</v>
      </c>
      <c r="E22" s="5"/>
      <c r="F22" s="55"/>
      <c r="G22" s="5"/>
      <c r="H22" s="16"/>
    </row>
    <row r="23" spans="1:8" ht="15">
      <c r="A23" s="11" t="s">
        <v>19</v>
      </c>
      <c r="B23" s="5"/>
      <c r="C23" s="5"/>
      <c r="D23" s="5"/>
      <c r="E23" s="5"/>
      <c r="F23" s="5"/>
      <c r="G23" s="5"/>
      <c r="H23" s="16"/>
    </row>
    <row r="24" spans="1:8" ht="16.5">
      <c r="A24" s="54" t="s">
        <v>65</v>
      </c>
      <c r="B24" s="63" t="s">
        <v>135</v>
      </c>
      <c r="C24" s="5" t="s">
        <v>62</v>
      </c>
      <c r="D24" s="11">
        <v>100</v>
      </c>
      <c r="E24" s="5"/>
      <c r="F24" s="55"/>
      <c r="G24" s="5"/>
      <c r="H24" s="16"/>
    </row>
    <row r="25" spans="1:8" ht="15" customHeight="1">
      <c r="A25" s="54" t="s">
        <v>138</v>
      </c>
      <c r="B25" s="56">
        <v>1.002</v>
      </c>
      <c r="C25" s="5"/>
      <c r="D25" s="5"/>
      <c r="E25" s="5"/>
      <c r="F25" s="5"/>
      <c r="G25" s="5"/>
      <c r="H25" s="16"/>
    </row>
    <row r="26" spans="1:8" ht="37.5" customHeight="1">
      <c r="A26" s="252" t="s">
        <v>132</v>
      </c>
      <c r="B26" s="252"/>
      <c r="C26" s="252"/>
      <c r="D26" s="252"/>
      <c r="E26" s="252"/>
      <c r="F26" s="252"/>
      <c r="G26" s="252"/>
      <c r="H26" s="16"/>
    </row>
    <row r="27" spans="1:8" ht="39" customHeight="1">
      <c r="A27" s="254" t="s">
        <v>136</v>
      </c>
      <c r="B27" s="254"/>
      <c r="C27" s="254"/>
      <c r="D27" s="254"/>
      <c r="E27" s="254"/>
      <c r="F27" s="254"/>
      <c r="G27" s="254"/>
      <c r="H27" s="16"/>
    </row>
    <row r="28" spans="1:8" ht="15">
      <c r="A28" s="10" t="s">
        <v>20</v>
      </c>
      <c r="B28" s="5"/>
      <c r="C28" s="5"/>
      <c r="D28" s="5"/>
      <c r="E28" s="5"/>
      <c r="F28" s="5"/>
      <c r="G28" s="5"/>
      <c r="H28" s="16"/>
    </row>
    <row r="29" spans="1:8" ht="30.75" customHeight="1">
      <c r="A29" s="252" t="s">
        <v>21</v>
      </c>
      <c r="B29" s="252"/>
      <c r="C29" s="252"/>
      <c r="D29" s="252"/>
      <c r="E29" s="252"/>
      <c r="F29" s="252"/>
      <c r="G29" s="252"/>
      <c r="H29" s="16"/>
    </row>
    <row r="30" spans="1:8" ht="15">
      <c r="A30" s="54" t="s">
        <v>80</v>
      </c>
      <c r="B30" s="5" t="s">
        <v>139</v>
      </c>
      <c r="C30" s="5"/>
      <c r="D30" s="11">
        <v>225.2</v>
      </c>
      <c r="E30" s="5"/>
      <c r="F30" s="5"/>
      <c r="G30" s="5"/>
      <c r="H30" s="16"/>
    </row>
    <row r="31" spans="1:8" ht="31.5" customHeight="1">
      <c r="A31" s="252" t="s">
        <v>52</v>
      </c>
      <c r="B31" s="252"/>
      <c r="C31" s="252"/>
      <c r="D31" s="252"/>
      <c r="E31" s="252"/>
      <c r="F31" s="252"/>
      <c r="G31" s="252"/>
      <c r="H31" s="16"/>
    </row>
    <row r="32" spans="1:8" ht="15">
      <c r="A32" s="5"/>
      <c r="B32" s="5"/>
      <c r="C32" s="5"/>
      <c r="D32" s="5"/>
      <c r="E32" s="5"/>
      <c r="F32" s="5"/>
      <c r="G32" s="5"/>
      <c r="H32" s="16"/>
    </row>
    <row r="33" spans="1:8" ht="15">
      <c r="A33" s="5"/>
      <c r="B33" s="5"/>
      <c r="C33" s="5"/>
      <c r="D33" s="5"/>
      <c r="E33" s="5"/>
      <c r="F33" s="5"/>
      <c r="G33" s="5"/>
      <c r="H33" s="16"/>
    </row>
  </sheetData>
  <sheetProtection/>
  <mergeCells count="12">
    <mergeCell ref="M8:R8"/>
    <mergeCell ref="A27:G27"/>
    <mergeCell ref="A29:G29"/>
    <mergeCell ref="A31:G31"/>
    <mergeCell ref="A26:G26"/>
    <mergeCell ref="A2:G2"/>
    <mergeCell ref="B4:G4"/>
    <mergeCell ref="A7:G7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7109375" style="0" customWidth="1"/>
  </cols>
  <sheetData>
    <row r="1" ht="12.75">
      <c r="F1" t="s">
        <v>39</v>
      </c>
    </row>
    <row r="2" spans="2:7" ht="15.75">
      <c r="B2" s="247" t="s">
        <v>22</v>
      </c>
      <c r="C2" s="247"/>
      <c r="D2" s="247"/>
      <c r="E2" s="247"/>
      <c r="F2" s="247"/>
      <c r="G2" s="94"/>
    </row>
    <row r="3" spans="2:6" ht="15.75">
      <c r="B3" s="247" t="s">
        <v>173</v>
      </c>
      <c r="C3" s="247"/>
      <c r="D3" s="247"/>
      <c r="E3" s="247"/>
      <c r="F3" s="247"/>
    </row>
    <row r="4" ht="15.75">
      <c r="B4" s="25"/>
    </row>
    <row r="5" spans="1:8" ht="21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9" s="3" customFormat="1" ht="12.75">
      <c r="B6" s="26" t="s">
        <v>2</v>
      </c>
      <c r="C6" s="272" t="s">
        <v>3</v>
      </c>
      <c r="D6" s="272"/>
      <c r="E6" s="272"/>
      <c r="F6" s="272"/>
      <c r="I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8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9" ht="12.75">
      <c r="C11" s="1"/>
      <c r="G11" s="3"/>
      <c r="H11" s="3"/>
      <c r="I11" s="3"/>
    </row>
    <row r="12" spans="3:9" ht="12.75">
      <c r="C12" s="1"/>
      <c r="E12" s="3"/>
      <c r="G12" s="3"/>
      <c r="H12" s="3"/>
      <c r="I12" s="3"/>
    </row>
    <row r="13" spans="1:9" ht="32.25" customHeight="1">
      <c r="A13" s="21" t="s">
        <v>5</v>
      </c>
      <c r="B13" s="92">
        <v>1014020</v>
      </c>
      <c r="C13" s="256" t="s">
        <v>131</v>
      </c>
      <c r="D13" s="256"/>
      <c r="E13" s="256"/>
      <c r="F13" s="256"/>
      <c r="G13" s="24"/>
      <c r="H13" s="24"/>
      <c r="I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8" ht="12.75">
      <c r="B15" s="16"/>
      <c r="G15" s="3"/>
      <c r="H15" s="3"/>
    </row>
    <row r="16" ht="15.75">
      <c r="B16" s="15" t="s">
        <v>23</v>
      </c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5.75">
      <c r="B21" s="19"/>
      <c r="C21" s="19"/>
      <c r="D21" s="7" t="s">
        <v>8</v>
      </c>
      <c r="E21" s="7" t="s">
        <v>8</v>
      </c>
      <c r="F21" s="7" t="s">
        <v>8</v>
      </c>
    </row>
    <row r="22" spans="2:9" ht="15.75">
      <c r="B22" s="19"/>
      <c r="C22" s="18" t="s">
        <v>88</v>
      </c>
      <c r="D22" s="67"/>
      <c r="E22" s="67"/>
      <c r="F22" s="67"/>
      <c r="G22" s="16"/>
      <c r="H22" s="16"/>
      <c r="I22" s="16"/>
    </row>
    <row r="23" spans="2:9" ht="46.5" customHeight="1">
      <c r="B23" s="19"/>
      <c r="C23" s="61" t="s">
        <v>73</v>
      </c>
      <c r="D23" s="67">
        <v>225.2</v>
      </c>
      <c r="E23" s="67"/>
      <c r="F23" s="67"/>
      <c r="G23" s="102"/>
      <c r="H23" s="102"/>
      <c r="I23" s="16"/>
    </row>
    <row r="24" spans="2:9" ht="17.25" customHeight="1">
      <c r="B24" s="19"/>
      <c r="C24" s="30" t="s">
        <v>29</v>
      </c>
      <c r="D24" s="67">
        <f>SUM(D23:D23)</f>
        <v>225.2</v>
      </c>
      <c r="E24" s="67">
        <f>SUM(E23:E23)</f>
        <v>0</v>
      </c>
      <c r="F24" s="67">
        <f>SUM(F23:F23)</f>
        <v>0</v>
      </c>
      <c r="G24" s="102"/>
      <c r="H24" s="102"/>
      <c r="I24" s="16"/>
    </row>
    <row r="25" spans="2:9" ht="21.75" customHeight="1">
      <c r="B25" s="19"/>
      <c r="C25" s="122" t="s">
        <v>43</v>
      </c>
      <c r="D25" s="288">
        <f>D24</f>
        <v>225.2</v>
      </c>
      <c r="E25" s="288"/>
      <c r="F25" s="288"/>
      <c r="G25" s="16"/>
      <c r="H25" s="16"/>
      <c r="I25" s="16"/>
    </row>
    <row r="26" spans="2:9" s="23" customFormat="1" ht="11.25">
      <c r="B26" s="22" t="s">
        <v>37</v>
      </c>
      <c r="C26" s="103"/>
      <c r="D26" s="103"/>
      <c r="E26" s="103"/>
      <c r="F26" s="103"/>
      <c r="G26" s="103"/>
      <c r="H26" s="103"/>
      <c r="I26" s="103"/>
    </row>
    <row r="27" spans="2:9" ht="15.75">
      <c r="B27" s="15"/>
      <c r="C27" s="16"/>
      <c r="D27" s="16"/>
      <c r="E27" s="16"/>
      <c r="F27" s="16"/>
      <c r="G27" s="16"/>
      <c r="H27" s="16"/>
      <c r="I27" s="16"/>
    </row>
    <row r="28" spans="2:9" ht="15.75">
      <c r="B28" s="15" t="s">
        <v>30</v>
      </c>
      <c r="C28" s="16"/>
      <c r="D28" s="16"/>
      <c r="E28" s="16"/>
      <c r="F28" s="16"/>
      <c r="G28" s="16"/>
      <c r="H28" s="16"/>
      <c r="I28" s="16"/>
    </row>
    <row r="29" spans="2:9" ht="15.75">
      <c r="B29" s="15"/>
      <c r="C29" s="16"/>
      <c r="D29" s="16"/>
      <c r="E29" s="16"/>
      <c r="F29" s="16"/>
      <c r="G29" s="16"/>
      <c r="H29" s="16"/>
      <c r="I29" s="16"/>
    </row>
    <row r="30" spans="2:9" ht="49.5" customHeight="1">
      <c r="B30" s="20" t="s">
        <v>6</v>
      </c>
      <c r="C30" s="20" t="s">
        <v>34</v>
      </c>
      <c r="D30" s="273" t="s">
        <v>31</v>
      </c>
      <c r="E30" s="273"/>
      <c r="F30" s="273"/>
      <c r="G30" s="16"/>
      <c r="H30" s="16"/>
      <c r="I30" s="16"/>
    </row>
    <row r="31" spans="2:9" ht="15.75">
      <c r="B31" s="7">
        <v>1</v>
      </c>
      <c r="C31" s="7">
        <v>2</v>
      </c>
      <c r="D31" s="243">
        <v>3</v>
      </c>
      <c r="E31" s="243"/>
      <c r="F31" s="243"/>
      <c r="G31" s="16"/>
      <c r="H31" s="16"/>
      <c r="I31" s="16"/>
    </row>
    <row r="32" spans="2:9" ht="15.75">
      <c r="B32" s="19"/>
      <c r="C32" s="19"/>
      <c r="D32" s="239"/>
      <c r="E32" s="239"/>
      <c r="F32" s="239"/>
      <c r="G32" s="16"/>
      <c r="H32" s="16"/>
      <c r="I32" s="16"/>
    </row>
    <row r="33" spans="2:9" ht="15.75">
      <c r="B33" s="19"/>
      <c r="C33" s="19"/>
      <c r="D33" s="239"/>
      <c r="E33" s="239"/>
      <c r="F33" s="239"/>
      <c r="G33" s="16"/>
      <c r="H33" s="16"/>
      <c r="I33" s="16"/>
    </row>
    <row r="34" spans="2:9" ht="12.75">
      <c r="B34" s="22" t="s">
        <v>36</v>
      </c>
      <c r="C34" s="103"/>
      <c r="D34" s="16"/>
      <c r="E34" s="16"/>
      <c r="F34" s="16"/>
      <c r="G34" s="16"/>
      <c r="H34" s="16"/>
      <c r="I34" s="16"/>
    </row>
    <row r="35" spans="2:9" ht="12.75">
      <c r="B35" s="16"/>
      <c r="C35" s="16"/>
      <c r="D35" s="16"/>
      <c r="E35" s="16"/>
      <c r="F35" s="16"/>
      <c r="G35" s="16"/>
      <c r="H35" s="16"/>
      <c r="I35" s="16"/>
    </row>
    <row r="36" spans="2:9" ht="12.75">
      <c r="B36" s="16"/>
      <c r="C36" s="16"/>
      <c r="D36" s="16"/>
      <c r="E36" s="16"/>
      <c r="F36" s="16"/>
      <c r="G36" s="16"/>
      <c r="H36" s="16"/>
      <c r="I36" s="16"/>
    </row>
    <row r="37" spans="2:9" ht="27" customHeight="1">
      <c r="B37" s="240" t="s">
        <v>121</v>
      </c>
      <c r="C37" s="240"/>
      <c r="D37" s="266" t="s">
        <v>68</v>
      </c>
      <c r="E37" s="266"/>
      <c r="F37" s="266"/>
      <c r="G37" s="16"/>
      <c r="H37" s="16"/>
      <c r="I37" s="16"/>
    </row>
    <row r="38" spans="2:9" ht="4.5" customHeight="1" hidden="1">
      <c r="B38" s="240"/>
      <c r="C38" s="240"/>
      <c r="D38" s="267"/>
      <c r="E38" s="267"/>
      <c r="F38" s="267"/>
      <c r="G38" s="16"/>
      <c r="H38" s="16"/>
      <c r="I38" s="16"/>
    </row>
    <row r="39" spans="2:9" ht="15">
      <c r="B39" s="5"/>
      <c r="C39" s="5"/>
      <c r="D39" s="5" t="s">
        <v>32</v>
      </c>
      <c r="E39" s="47" t="s">
        <v>33</v>
      </c>
      <c r="F39" s="12"/>
      <c r="G39" s="16"/>
      <c r="H39" s="16"/>
      <c r="I39" s="16"/>
    </row>
  </sheetData>
  <sheetProtection/>
  <mergeCells count="18">
    <mergeCell ref="D30:F30"/>
    <mergeCell ref="B2:F2"/>
    <mergeCell ref="B3:F3"/>
    <mergeCell ref="C5:F5"/>
    <mergeCell ref="C6:F6"/>
    <mergeCell ref="C9:F9"/>
    <mergeCell ref="C10:F10"/>
    <mergeCell ref="D25:F25"/>
    <mergeCell ref="D31:F31"/>
    <mergeCell ref="D32:F32"/>
    <mergeCell ref="D33:F33"/>
    <mergeCell ref="B37:C38"/>
    <mergeCell ref="D37:F38"/>
    <mergeCell ref="C13:F13"/>
    <mergeCell ref="C14:F14"/>
    <mergeCell ref="B18:B19"/>
    <mergeCell ref="C18:C19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PageLayoutView="0" workbookViewId="0" topLeftCell="A6">
      <selection activeCell="J16" sqref="J16"/>
    </sheetView>
  </sheetViews>
  <sheetFormatPr defaultColWidth="9.140625" defaultRowHeight="12.75"/>
  <cols>
    <col min="1" max="1" width="42.140625" style="0" customWidth="1"/>
    <col min="2" max="2" width="8.7109375" style="0" customWidth="1"/>
    <col min="3" max="3" width="9.57421875" style="0" customWidth="1"/>
    <col min="4" max="4" width="8.421875" style="0" customWidth="1"/>
    <col min="5" max="5" width="10.28125" style="0" customWidth="1"/>
    <col min="6" max="6" width="11.57421875" style="0" customWidth="1"/>
    <col min="7" max="7" width="11.140625" style="0" customWidth="1"/>
  </cols>
  <sheetData>
    <row r="2" spans="1:7" ht="30.75" customHeight="1">
      <c r="A2" s="255" t="s">
        <v>54</v>
      </c>
      <c r="B2" s="255"/>
      <c r="C2" s="255"/>
      <c r="D2" s="255"/>
      <c r="E2" s="255"/>
      <c r="F2" s="255"/>
      <c r="G2" s="255"/>
    </row>
    <row r="3" spans="1:15" ht="18.75">
      <c r="A3" s="4"/>
      <c r="G3">
        <v>1014030</v>
      </c>
      <c r="H3" s="94"/>
      <c r="O3" s="186"/>
    </row>
    <row r="4" spans="1:7" ht="25.5" customHeight="1">
      <c r="A4" s="34" t="s">
        <v>50</v>
      </c>
      <c r="B4" s="291" t="s">
        <v>137</v>
      </c>
      <c r="C4" s="291"/>
      <c r="D4" s="291"/>
      <c r="E4" s="291"/>
      <c r="F4" s="291"/>
      <c r="G4" s="291"/>
    </row>
    <row r="5" spans="1:7" ht="61.5" customHeight="1">
      <c r="A5" s="32" t="s">
        <v>87</v>
      </c>
      <c r="B5" s="292" t="s">
        <v>92</v>
      </c>
      <c r="C5" s="293"/>
      <c r="D5" s="293"/>
      <c r="E5" s="293"/>
      <c r="F5" s="293"/>
      <c r="G5" s="293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1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H8" s="24"/>
      <c r="I8" s="24"/>
      <c r="J8" s="24"/>
      <c r="K8" s="24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33.75" customHeight="1">
      <c r="A11" s="180" t="s">
        <v>93</v>
      </c>
      <c r="B11" s="184">
        <v>5580</v>
      </c>
      <c r="C11" s="184">
        <v>5580</v>
      </c>
      <c r="D11" s="83">
        <f>C11/B11</f>
        <v>1</v>
      </c>
      <c r="E11" s="184">
        <v>5655</v>
      </c>
      <c r="F11" s="184">
        <v>5542</v>
      </c>
      <c r="G11" s="185">
        <f>F11/E11</f>
        <v>0.9800176834659593</v>
      </c>
    </row>
    <row r="12" spans="1:7" ht="33" customHeight="1">
      <c r="A12" s="180" t="s">
        <v>94</v>
      </c>
      <c r="B12" s="145">
        <v>359.5</v>
      </c>
      <c r="C12" s="70">
        <v>489.3</v>
      </c>
      <c r="D12" s="68">
        <f>B12/C12</f>
        <v>0.7347230737788678</v>
      </c>
      <c r="E12" s="145">
        <v>556.7</v>
      </c>
      <c r="F12" s="70">
        <v>521.2</v>
      </c>
      <c r="G12" s="185">
        <f>E12/F12</f>
        <v>1.0681120491174214</v>
      </c>
    </row>
    <row r="13" spans="1:7" ht="30">
      <c r="A13" s="180" t="s">
        <v>95</v>
      </c>
      <c r="B13" s="145">
        <v>60</v>
      </c>
      <c r="C13" s="70">
        <v>47.7</v>
      </c>
      <c r="D13" s="68">
        <f>B13/C13</f>
        <v>1.2578616352201257</v>
      </c>
      <c r="E13" s="145">
        <v>40</v>
      </c>
      <c r="F13" s="70">
        <v>81.6</v>
      </c>
      <c r="G13" s="83">
        <f>E13/F13</f>
        <v>0.4901960784313726</v>
      </c>
    </row>
    <row r="14" spans="1:7" ht="15">
      <c r="A14" s="13" t="s">
        <v>15</v>
      </c>
      <c r="B14" s="67"/>
      <c r="C14" s="67"/>
      <c r="D14" s="67"/>
      <c r="E14" s="67"/>
      <c r="F14" s="67"/>
      <c r="G14" s="67"/>
    </row>
    <row r="15" spans="1:7" ht="36" customHeight="1">
      <c r="A15" s="227" t="s">
        <v>96</v>
      </c>
      <c r="B15" s="183">
        <v>8.7</v>
      </c>
      <c r="C15" s="67">
        <v>-15.4</v>
      </c>
      <c r="D15" s="185">
        <f>C15/B15</f>
        <v>-1.770114942528736</v>
      </c>
      <c r="E15" s="183">
        <v>1.09</v>
      </c>
      <c r="F15" s="67">
        <v>7.5</v>
      </c>
      <c r="G15" s="68">
        <f>F15/E15</f>
        <v>6.880733944954128</v>
      </c>
    </row>
    <row r="16" spans="1:7" ht="49.5" customHeight="1">
      <c r="A16" s="227" t="s">
        <v>97</v>
      </c>
      <c r="B16" s="183">
        <v>-35.8</v>
      </c>
      <c r="C16" s="67">
        <v>-35.8</v>
      </c>
      <c r="D16" s="83">
        <f>C16/B16</f>
        <v>1</v>
      </c>
      <c r="E16" s="183">
        <v>-1.8</v>
      </c>
      <c r="F16" s="67">
        <v>-3.9</v>
      </c>
      <c r="G16" s="68">
        <f>E16/F16</f>
        <v>0.46153846153846156</v>
      </c>
    </row>
    <row r="17" spans="1:7" ht="15">
      <c r="A17" s="5"/>
      <c r="B17" s="33"/>
      <c r="C17" s="33"/>
      <c r="D17" s="33"/>
      <c r="E17" s="33"/>
      <c r="F17" s="33"/>
      <c r="G17" s="33"/>
    </row>
    <row r="18" spans="1:7" ht="14.25">
      <c r="A18" s="10" t="s">
        <v>16</v>
      </c>
      <c r="B18" s="36"/>
      <c r="C18" s="36"/>
      <c r="D18" s="36"/>
      <c r="E18" s="36"/>
      <c r="F18" s="36"/>
      <c r="G18" s="36"/>
    </row>
    <row r="19" spans="1:7" ht="15">
      <c r="A19" s="11" t="s">
        <v>17</v>
      </c>
      <c r="B19" s="33"/>
      <c r="C19" s="33"/>
      <c r="D19" s="33"/>
      <c r="E19" s="33"/>
      <c r="F19" s="33"/>
      <c r="G19" s="33"/>
    </row>
    <row r="20" spans="1:7" ht="16.5">
      <c r="A20" s="54" t="s">
        <v>60</v>
      </c>
      <c r="B20" s="289" t="s">
        <v>236</v>
      </c>
      <c r="C20" s="289"/>
      <c r="D20" s="5" t="s">
        <v>62</v>
      </c>
      <c r="E20" s="55">
        <v>85</v>
      </c>
      <c r="G20" s="33"/>
    </row>
    <row r="21" spans="1:7" ht="15">
      <c r="A21" s="11" t="s">
        <v>18</v>
      </c>
      <c r="B21" s="33"/>
      <c r="C21" s="33"/>
      <c r="D21" s="33"/>
      <c r="E21" s="5"/>
      <c r="F21" s="5"/>
      <c r="G21" s="33"/>
    </row>
    <row r="22" spans="1:7" ht="16.5">
      <c r="A22" s="54" t="s">
        <v>63</v>
      </c>
      <c r="B22" s="290" t="s">
        <v>178</v>
      </c>
      <c r="C22" s="290"/>
      <c r="D22" s="99" t="s">
        <v>61</v>
      </c>
      <c r="E22" s="82">
        <v>36.7</v>
      </c>
      <c r="G22" s="33"/>
    </row>
    <row r="23" spans="1:7" ht="15">
      <c r="A23" s="11" t="s">
        <v>19</v>
      </c>
      <c r="B23" s="33"/>
      <c r="C23" s="33"/>
      <c r="D23" s="33"/>
      <c r="E23" s="5"/>
      <c r="F23" s="5"/>
      <c r="G23" s="33"/>
    </row>
    <row r="24" spans="1:7" ht="16.5">
      <c r="A24" s="54" t="s">
        <v>65</v>
      </c>
      <c r="B24" s="289" t="s">
        <v>149</v>
      </c>
      <c r="C24" s="289"/>
      <c r="D24" s="5" t="s">
        <v>62</v>
      </c>
      <c r="E24" s="55">
        <v>99.8</v>
      </c>
      <c r="G24" s="33"/>
    </row>
    <row r="25" spans="1:7" ht="16.5">
      <c r="A25" s="54" t="s">
        <v>237</v>
      </c>
      <c r="B25" s="42">
        <v>0.852</v>
      </c>
      <c r="C25" s="5"/>
      <c r="D25" s="5"/>
      <c r="E25" s="5"/>
      <c r="F25" s="5"/>
      <c r="G25" s="5"/>
    </row>
    <row r="26" spans="1:7" ht="33" customHeight="1">
      <c r="A26" s="252" t="s">
        <v>132</v>
      </c>
      <c r="B26" s="252"/>
      <c r="C26" s="252"/>
      <c r="D26" s="252"/>
      <c r="E26" s="252"/>
      <c r="F26" s="252"/>
      <c r="G26" s="252"/>
    </row>
    <row r="27" spans="1:7" ht="35.25" customHeight="1">
      <c r="A27" s="254" t="s">
        <v>238</v>
      </c>
      <c r="B27" s="254"/>
      <c r="C27" s="254"/>
      <c r="D27" s="254"/>
      <c r="E27" s="254"/>
      <c r="F27" s="254"/>
      <c r="G27" s="254"/>
    </row>
    <row r="28" spans="1:7" ht="14.25">
      <c r="A28" s="10" t="s">
        <v>20</v>
      </c>
      <c r="B28" s="33"/>
      <c r="C28" s="33"/>
      <c r="D28" s="33"/>
      <c r="E28" s="33"/>
      <c r="F28" s="33"/>
      <c r="G28" s="33"/>
    </row>
    <row r="29" spans="1:7" ht="30.75" customHeight="1">
      <c r="A29" s="252" t="s">
        <v>21</v>
      </c>
      <c r="B29" s="252"/>
      <c r="C29" s="252"/>
      <c r="D29" s="252"/>
      <c r="E29" s="252"/>
      <c r="F29" s="252"/>
      <c r="G29" s="252"/>
    </row>
    <row r="30" spans="1:7" ht="15">
      <c r="A30" s="54" t="s">
        <v>85</v>
      </c>
      <c r="B30" s="11" t="s">
        <v>179</v>
      </c>
      <c r="C30" s="5"/>
      <c r="D30" s="11">
        <v>137</v>
      </c>
      <c r="E30" s="33"/>
      <c r="F30" s="33"/>
      <c r="G30" s="33"/>
    </row>
    <row r="31" spans="1:7" ht="31.5" customHeight="1">
      <c r="A31" s="252" t="s">
        <v>158</v>
      </c>
      <c r="B31" s="252"/>
      <c r="C31" s="252"/>
      <c r="D31" s="252"/>
      <c r="E31" s="252"/>
      <c r="F31" s="252"/>
      <c r="G31" s="252"/>
    </row>
    <row r="32" spans="1:7" ht="15">
      <c r="A32" s="5"/>
      <c r="B32" s="33"/>
      <c r="C32" s="33"/>
      <c r="D32" s="33"/>
      <c r="E32" s="33"/>
      <c r="F32" s="33"/>
      <c r="G32" s="33"/>
    </row>
    <row r="33" spans="1:7" ht="14.25">
      <c r="A33" s="33"/>
      <c r="B33" s="33"/>
      <c r="C33" s="33"/>
      <c r="D33" s="33"/>
      <c r="E33" s="33"/>
      <c r="F33" s="33"/>
      <c r="G33" s="33"/>
    </row>
  </sheetData>
  <sheetProtection/>
  <mergeCells count="14">
    <mergeCell ref="A2:G2"/>
    <mergeCell ref="B4:G4"/>
    <mergeCell ref="A7:G7"/>
    <mergeCell ref="A8:A9"/>
    <mergeCell ref="B8:D8"/>
    <mergeCell ref="E8:G8"/>
    <mergeCell ref="B5:G5"/>
    <mergeCell ref="A27:G27"/>
    <mergeCell ref="A29:G29"/>
    <mergeCell ref="A31:G31"/>
    <mergeCell ref="A26:G26"/>
    <mergeCell ref="B20:C20"/>
    <mergeCell ref="B22:C22"/>
    <mergeCell ref="B24:C2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9">
      <selection activeCell="O3" sqref="O3"/>
    </sheetView>
  </sheetViews>
  <sheetFormatPr defaultColWidth="9.140625" defaultRowHeight="12.75"/>
  <cols>
    <col min="1" max="1" width="42.421875" style="0" customWidth="1"/>
    <col min="2" max="2" width="7.57421875" style="0" customWidth="1"/>
    <col min="3" max="3" width="7.42187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15" ht="18.75">
      <c r="A3" s="4"/>
      <c r="G3">
        <v>1014030</v>
      </c>
      <c r="H3" s="94"/>
      <c r="O3" s="94"/>
    </row>
    <row r="4" spans="1:8" ht="25.5" customHeight="1">
      <c r="A4" s="34" t="s">
        <v>50</v>
      </c>
      <c r="B4" s="256" t="s">
        <v>137</v>
      </c>
      <c r="C4" s="256"/>
      <c r="D4" s="256"/>
      <c r="E4" s="256"/>
      <c r="F4" s="256"/>
      <c r="G4" s="256"/>
      <c r="H4" s="86"/>
    </row>
    <row r="5" spans="1:8" ht="45" customHeight="1">
      <c r="A5" s="32" t="s">
        <v>101</v>
      </c>
      <c r="B5" s="294" t="s">
        <v>180</v>
      </c>
      <c r="C5" s="295"/>
      <c r="D5" s="295"/>
      <c r="E5" s="295"/>
      <c r="F5" s="295"/>
      <c r="G5" s="295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4"/>
      <c r="N8" s="24"/>
      <c r="O8" s="24"/>
      <c r="P8" s="24"/>
      <c r="Q8" s="24"/>
      <c r="R8" s="24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25.5" customHeight="1">
      <c r="A11" s="90" t="s">
        <v>183</v>
      </c>
      <c r="B11" s="147">
        <v>0.297</v>
      </c>
      <c r="C11" s="147">
        <v>0.297</v>
      </c>
      <c r="D11" s="83">
        <f>C11/B11</f>
        <v>1</v>
      </c>
      <c r="E11" s="147">
        <v>0.091</v>
      </c>
      <c r="F11" s="147">
        <v>0.091</v>
      </c>
      <c r="G11" s="83">
        <f>E11/F11</f>
        <v>1</v>
      </c>
    </row>
    <row r="12" spans="1:7" ht="15">
      <c r="A12" s="13" t="s">
        <v>15</v>
      </c>
      <c r="B12" s="67"/>
      <c r="C12" s="67"/>
      <c r="D12" s="83"/>
      <c r="E12" s="67"/>
      <c r="F12" s="67"/>
      <c r="G12" s="67"/>
    </row>
    <row r="13" spans="1:7" ht="15">
      <c r="A13" s="77" t="s">
        <v>103</v>
      </c>
      <c r="B13" s="67">
        <v>4.8</v>
      </c>
      <c r="C13" s="67">
        <v>4.8</v>
      </c>
      <c r="D13" s="83">
        <f>C13/B13</f>
        <v>1</v>
      </c>
      <c r="E13" s="67">
        <v>4.6</v>
      </c>
      <c r="F13" s="67">
        <v>4.6</v>
      </c>
      <c r="G13" s="83">
        <f>F13/E13</f>
        <v>1</v>
      </c>
    </row>
    <row r="14" spans="1:7" ht="15">
      <c r="A14" s="71"/>
      <c r="B14" s="72"/>
      <c r="C14" s="72"/>
      <c r="D14" s="72"/>
      <c r="E14" s="73"/>
      <c r="F14" s="73"/>
      <c r="G14" s="73"/>
    </row>
    <row r="15" spans="1:7" ht="14.25">
      <c r="A15" s="10" t="s">
        <v>16</v>
      </c>
      <c r="B15" s="36"/>
      <c r="C15" s="36"/>
      <c r="D15" s="36"/>
      <c r="E15" s="36"/>
      <c r="F15" s="36"/>
      <c r="G15" s="36"/>
    </row>
    <row r="16" spans="1:7" ht="15">
      <c r="A16" s="11" t="s">
        <v>17</v>
      </c>
      <c r="B16" s="33"/>
      <c r="C16" s="33"/>
      <c r="D16" s="33"/>
      <c r="E16" s="33"/>
      <c r="F16" s="33"/>
      <c r="G16" s="33"/>
    </row>
    <row r="17" spans="1:7" ht="16.5">
      <c r="A17" s="54" t="s">
        <v>60</v>
      </c>
      <c r="B17" s="75">
        <v>1</v>
      </c>
      <c r="C17" s="5" t="s">
        <v>86</v>
      </c>
      <c r="D17" s="55">
        <v>100</v>
      </c>
      <c r="E17" s="33"/>
      <c r="F17" s="57"/>
      <c r="G17" s="33"/>
    </row>
    <row r="18" spans="1:7" ht="15">
      <c r="A18" s="11" t="s">
        <v>18</v>
      </c>
      <c r="B18" s="5"/>
      <c r="C18" s="5"/>
      <c r="D18" s="5"/>
      <c r="E18" s="33"/>
      <c r="F18" s="33"/>
      <c r="G18" s="33"/>
    </row>
    <row r="19" spans="1:7" ht="16.5">
      <c r="A19" s="54" t="s">
        <v>63</v>
      </c>
      <c r="B19" s="265" t="s">
        <v>98</v>
      </c>
      <c r="C19" s="265"/>
      <c r="D19" s="11">
        <v>100</v>
      </c>
      <c r="E19" s="33"/>
      <c r="F19" s="57"/>
      <c r="G19" s="33"/>
    </row>
    <row r="20" spans="1:7" ht="15">
      <c r="A20" s="11" t="s">
        <v>19</v>
      </c>
      <c r="B20" s="33"/>
      <c r="C20" s="33"/>
      <c r="D20" s="33"/>
      <c r="E20" s="33"/>
      <c r="F20" s="33"/>
      <c r="G20" s="33"/>
    </row>
    <row r="21" spans="1:7" ht="16.5">
      <c r="A21" s="54" t="s">
        <v>65</v>
      </c>
      <c r="B21" s="75">
        <v>1</v>
      </c>
      <c r="C21" s="5" t="s">
        <v>86</v>
      </c>
      <c r="D21" s="55">
        <v>100</v>
      </c>
      <c r="E21" s="33"/>
      <c r="F21" s="33"/>
      <c r="G21" s="33"/>
    </row>
    <row r="22" spans="1:7" ht="16.5">
      <c r="A22" s="54" t="s">
        <v>130</v>
      </c>
      <c r="B22" s="55">
        <v>1</v>
      </c>
      <c r="C22" s="5"/>
      <c r="D22" s="5"/>
      <c r="E22" s="5"/>
      <c r="F22" s="5"/>
      <c r="G22" s="5"/>
    </row>
    <row r="23" spans="1:7" ht="30" customHeight="1">
      <c r="A23" s="252" t="s">
        <v>132</v>
      </c>
      <c r="B23" s="252"/>
      <c r="C23" s="252"/>
      <c r="D23" s="252"/>
      <c r="E23" s="252"/>
      <c r="F23" s="252"/>
      <c r="G23" s="252"/>
    </row>
    <row r="24" spans="1:7" ht="38.25" customHeight="1">
      <c r="A24" s="254" t="s">
        <v>182</v>
      </c>
      <c r="B24" s="254"/>
      <c r="C24" s="254"/>
      <c r="D24" s="254"/>
      <c r="E24" s="254"/>
      <c r="F24" s="254"/>
      <c r="G24" s="254"/>
    </row>
    <row r="25" spans="1:7" ht="14.25">
      <c r="A25" s="10" t="s">
        <v>20</v>
      </c>
      <c r="B25" s="33"/>
      <c r="C25" s="33"/>
      <c r="D25" s="33"/>
      <c r="E25" s="33"/>
      <c r="F25" s="33"/>
      <c r="G25" s="33"/>
    </row>
    <row r="26" spans="1:7" ht="30.75" customHeight="1">
      <c r="A26" s="252" t="s">
        <v>21</v>
      </c>
      <c r="B26" s="252"/>
      <c r="C26" s="252"/>
      <c r="D26" s="252"/>
      <c r="E26" s="252"/>
      <c r="F26" s="252"/>
      <c r="G26" s="252"/>
    </row>
    <row r="27" spans="1:7" ht="15">
      <c r="A27" s="54" t="s">
        <v>85</v>
      </c>
      <c r="B27" s="5" t="s">
        <v>134</v>
      </c>
      <c r="C27" s="5"/>
      <c r="D27" s="11">
        <v>225</v>
      </c>
      <c r="E27" s="33"/>
      <c r="F27" s="33"/>
      <c r="G27" s="33"/>
    </row>
    <row r="28" spans="1:7" ht="31.5" customHeight="1">
      <c r="A28" s="252" t="s">
        <v>52</v>
      </c>
      <c r="B28" s="252"/>
      <c r="C28" s="252"/>
      <c r="D28" s="252"/>
      <c r="E28" s="252"/>
      <c r="F28" s="252"/>
      <c r="G28" s="252"/>
    </row>
    <row r="29" spans="1:7" ht="15">
      <c r="A29" s="5"/>
      <c r="B29" s="33"/>
      <c r="C29" s="33"/>
      <c r="D29" s="33"/>
      <c r="E29" s="33"/>
      <c r="F29" s="33"/>
      <c r="G29" s="33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2">
    <mergeCell ref="B5:G5"/>
    <mergeCell ref="E8:G8"/>
    <mergeCell ref="A24:G24"/>
    <mergeCell ref="A26:G26"/>
    <mergeCell ref="A28:G28"/>
    <mergeCell ref="A23:G23"/>
    <mergeCell ref="B19:C19"/>
    <mergeCell ref="A2:G2"/>
    <mergeCell ref="B4:G4"/>
    <mergeCell ref="A7:G7"/>
    <mergeCell ref="A8:A9"/>
    <mergeCell ref="B8:D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2.140625" style="0" customWidth="1"/>
    <col min="2" max="2" width="7.57421875" style="0" customWidth="1"/>
    <col min="3" max="3" width="7.42187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1014030</v>
      </c>
    </row>
    <row r="4" spans="1:8" ht="15" customHeight="1">
      <c r="A4" s="34" t="s">
        <v>50</v>
      </c>
      <c r="B4" s="256" t="s">
        <v>137</v>
      </c>
      <c r="C4" s="256"/>
      <c r="D4" s="256"/>
      <c r="E4" s="256"/>
      <c r="F4" s="256"/>
      <c r="G4" s="256"/>
      <c r="H4" s="86"/>
    </row>
    <row r="5" spans="1:8" ht="36" customHeight="1">
      <c r="A5" s="32" t="s">
        <v>90</v>
      </c>
      <c r="B5" s="296" t="s">
        <v>181</v>
      </c>
      <c r="C5" s="297"/>
      <c r="D5" s="297"/>
      <c r="E5" s="297"/>
      <c r="F5" s="297"/>
      <c r="G5" s="297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8" ht="15" customHeight="1">
      <c r="A11" s="218" t="s">
        <v>102</v>
      </c>
      <c r="B11" s="188"/>
      <c r="C11" s="76"/>
      <c r="D11" s="83"/>
      <c r="E11" s="76">
        <v>0.79</v>
      </c>
      <c r="F11" s="76">
        <v>0.79</v>
      </c>
      <c r="G11" s="83">
        <f>F11/E11</f>
        <v>1</v>
      </c>
      <c r="H11" s="16"/>
    </row>
    <row r="12" spans="1:8" ht="15">
      <c r="A12" s="13" t="s">
        <v>15</v>
      </c>
      <c r="B12" s="67"/>
      <c r="C12" s="67"/>
      <c r="D12" s="83"/>
      <c r="E12" s="67"/>
      <c r="F12" s="67"/>
      <c r="G12" s="83"/>
      <c r="H12" s="16"/>
    </row>
    <row r="13" spans="1:8" ht="19.5" customHeight="1">
      <c r="A13" s="77" t="s">
        <v>103</v>
      </c>
      <c r="B13" s="67"/>
      <c r="C13" s="67"/>
      <c r="D13" s="83"/>
      <c r="E13" s="67">
        <v>1.8</v>
      </c>
      <c r="F13" s="67">
        <v>1.8</v>
      </c>
      <c r="G13" s="83">
        <f>F13/E13</f>
        <v>1</v>
      </c>
      <c r="H13" s="16"/>
    </row>
    <row r="14" spans="1:8" ht="15">
      <c r="A14" s="5"/>
      <c r="B14" s="5"/>
      <c r="C14" s="5"/>
      <c r="D14" s="5"/>
      <c r="E14" s="5"/>
      <c r="F14" s="5"/>
      <c r="G14" s="5"/>
      <c r="H14" s="16"/>
    </row>
    <row r="15" spans="1:8" ht="15">
      <c r="A15" s="10" t="s">
        <v>16</v>
      </c>
      <c r="B15" s="11"/>
      <c r="C15" s="11"/>
      <c r="D15" s="11"/>
      <c r="E15" s="11"/>
      <c r="F15" s="11"/>
      <c r="G15" s="11"/>
      <c r="H15" s="16"/>
    </row>
    <row r="16" spans="1:8" ht="15">
      <c r="A16" s="11" t="s">
        <v>17</v>
      </c>
      <c r="B16" s="5"/>
      <c r="C16" s="5"/>
      <c r="D16" s="5"/>
      <c r="E16" s="5"/>
      <c r="F16" s="5"/>
      <c r="G16" s="5"/>
      <c r="H16" s="16"/>
    </row>
    <row r="17" spans="1:8" ht="16.5">
      <c r="A17" s="54" t="s">
        <v>60</v>
      </c>
      <c r="B17" s="75">
        <v>1</v>
      </c>
      <c r="C17" s="5" t="s">
        <v>86</v>
      </c>
      <c r="D17" s="40">
        <v>100</v>
      </c>
      <c r="E17" s="5"/>
      <c r="F17" s="55"/>
      <c r="G17" s="5"/>
      <c r="H17" s="16"/>
    </row>
    <row r="18" spans="1:8" ht="15">
      <c r="A18" s="11" t="s">
        <v>18</v>
      </c>
      <c r="B18" s="5"/>
      <c r="C18" s="5"/>
      <c r="D18" s="5"/>
      <c r="E18" s="5"/>
      <c r="F18" s="5"/>
      <c r="G18" s="5"/>
      <c r="H18" s="16"/>
    </row>
    <row r="19" spans="1:8" ht="16.5">
      <c r="A19" s="54" t="s">
        <v>63</v>
      </c>
      <c r="B19" s="265" t="s">
        <v>98</v>
      </c>
      <c r="C19" s="265"/>
      <c r="D19" s="11">
        <v>100</v>
      </c>
      <c r="E19" s="5"/>
      <c r="F19" s="55"/>
      <c r="G19" s="5"/>
      <c r="H19" s="16"/>
    </row>
    <row r="20" spans="1:8" ht="15">
      <c r="A20" s="11" t="s">
        <v>19</v>
      </c>
      <c r="B20" s="5"/>
      <c r="C20" s="5"/>
      <c r="D20" s="5"/>
      <c r="E20" s="5"/>
      <c r="F20" s="5"/>
      <c r="G20" s="5"/>
      <c r="H20" s="16"/>
    </row>
    <row r="21" spans="1:8" ht="16.5">
      <c r="A21" s="54" t="s">
        <v>130</v>
      </c>
      <c r="B21" s="55">
        <v>1</v>
      </c>
      <c r="C21" s="5"/>
      <c r="D21" s="5"/>
      <c r="E21" s="5"/>
      <c r="F21" s="5"/>
      <c r="G21" s="5"/>
      <c r="H21" s="16"/>
    </row>
    <row r="22" spans="1:8" ht="30" customHeight="1">
      <c r="A22" s="252" t="s">
        <v>132</v>
      </c>
      <c r="B22" s="252"/>
      <c r="C22" s="252"/>
      <c r="D22" s="252"/>
      <c r="E22" s="252"/>
      <c r="F22" s="252"/>
      <c r="G22" s="252"/>
      <c r="H22" s="16"/>
    </row>
    <row r="23" spans="1:8" ht="38.25" customHeight="1">
      <c r="A23" s="254" t="s">
        <v>140</v>
      </c>
      <c r="B23" s="254"/>
      <c r="C23" s="254"/>
      <c r="D23" s="254"/>
      <c r="E23" s="254"/>
      <c r="F23" s="254"/>
      <c r="G23" s="254"/>
      <c r="H23" s="16"/>
    </row>
    <row r="24" spans="1:8" ht="15">
      <c r="A24" s="10" t="s">
        <v>20</v>
      </c>
      <c r="B24" s="5"/>
      <c r="C24" s="5"/>
      <c r="D24" s="5"/>
      <c r="E24" s="5"/>
      <c r="F24" s="5"/>
      <c r="G24" s="5"/>
      <c r="H24" s="16"/>
    </row>
    <row r="25" spans="1:8" ht="30.75" customHeight="1">
      <c r="A25" s="252" t="s">
        <v>21</v>
      </c>
      <c r="B25" s="252"/>
      <c r="C25" s="252"/>
      <c r="D25" s="252"/>
      <c r="E25" s="252"/>
      <c r="F25" s="252"/>
      <c r="G25" s="252"/>
      <c r="H25" s="16"/>
    </row>
    <row r="26" spans="1:8" ht="15">
      <c r="A26" s="54" t="s">
        <v>80</v>
      </c>
      <c r="B26" s="5" t="s">
        <v>134</v>
      </c>
      <c r="C26" s="5"/>
      <c r="D26" s="11">
        <v>225</v>
      </c>
      <c r="E26" s="5"/>
      <c r="F26" s="5"/>
      <c r="G26" s="5"/>
      <c r="H26" s="16"/>
    </row>
    <row r="27" spans="1:8" ht="31.5" customHeight="1">
      <c r="A27" s="252" t="s">
        <v>52</v>
      </c>
      <c r="B27" s="252"/>
      <c r="C27" s="252"/>
      <c r="D27" s="252"/>
      <c r="E27" s="252"/>
      <c r="F27" s="252"/>
      <c r="G27" s="252"/>
      <c r="H27" s="16"/>
    </row>
    <row r="28" spans="1:8" ht="15">
      <c r="A28" s="5"/>
      <c r="B28" s="5"/>
      <c r="C28" s="5"/>
      <c r="D28" s="5"/>
      <c r="E28" s="5"/>
      <c r="F28" s="5"/>
      <c r="G28" s="5"/>
      <c r="H28" s="16"/>
    </row>
    <row r="29" spans="1:7" ht="14.25">
      <c r="A29" s="33"/>
      <c r="B29" s="33"/>
      <c r="C29" s="33"/>
      <c r="D29" s="33"/>
      <c r="E29" s="33"/>
      <c r="F29" s="33"/>
      <c r="G29" s="33"/>
    </row>
  </sheetData>
  <sheetProtection/>
  <mergeCells count="13">
    <mergeCell ref="A22:G22"/>
    <mergeCell ref="A23:G23"/>
    <mergeCell ref="M8:R8"/>
    <mergeCell ref="A25:G25"/>
    <mergeCell ref="A27:G27"/>
    <mergeCell ref="B19:C19"/>
    <mergeCell ref="A2:G2"/>
    <mergeCell ref="B4:G4"/>
    <mergeCell ref="A7:G7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3">
      <selection activeCell="D29" sqref="D29:F29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6" ht="15.75">
      <c r="B3" s="247" t="s">
        <v>173</v>
      </c>
      <c r="C3" s="247"/>
      <c r="D3" s="247"/>
      <c r="E3" s="247"/>
      <c r="F3" s="247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92">
        <v>1014030</v>
      </c>
      <c r="C13" s="143" t="s">
        <v>137</v>
      </c>
      <c r="D13" s="143"/>
      <c r="E13" s="143"/>
      <c r="F13" s="143"/>
      <c r="G13" s="24"/>
      <c r="H13" s="24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23</v>
      </c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8" t="s">
        <v>88</v>
      </c>
      <c r="D22" s="67"/>
      <c r="E22" s="67"/>
      <c r="F22" s="67"/>
    </row>
    <row r="23" spans="2:8" ht="60.75" customHeight="1">
      <c r="B23" s="19"/>
      <c r="C23" s="121" t="s">
        <v>92</v>
      </c>
      <c r="D23" s="78"/>
      <c r="E23" s="84"/>
      <c r="F23" s="67">
        <v>137</v>
      </c>
      <c r="G23" s="38"/>
      <c r="H23" s="38"/>
    </row>
    <row r="24" spans="2:8" ht="12" customHeight="1">
      <c r="B24" s="19"/>
      <c r="C24" s="192" t="s">
        <v>89</v>
      </c>
      <c r="D24" s="84"/>
      <c r="E24" s="67"/>
      <c r="F24" s="67"/>
      <c r="G24" s="38"/>
      <c r="H24" s="38"/>
    </row>
    <row r="25" spans="2:8" ht="39.75" customHeight="1">
      <c r="B25" s="19"/>
      <c r="C25" s="170" t="s">
        <v>180</v>
      </c>
      <c r="D25" s="195">
        <v>225</v>
      </c>
      <c r="E25" s="193"/>
      <c r="F25" s="193"/>
      <c r="G25" s="190"/>
      <c r="H25" s="190"/>
    </row>
    <row r="26" spans="2:8" ht="14.25" customHeight="1">
      <c r="B26" s="19"/>
      <c r="C26" s="192" t="s">
        <v>91</v>
      </c>
      <c r="D26" s="84"/>
      <c r="E26" s="67"/>
      <c r="F26" s="67"/>
      <c r="G26" s="38"/>
      <c r="H26" s="38"/>
    </row>
    <row r="27" spans="2:8" ht="27" customHeight="1">
      <c r="B27" s="19"/>
      <c r="C27" s="151" t="s">
        <v>181</v>
      </c>
      <c r="D27" s="196">
        <v>225</v>
      </c>
      <c r="E27" s="194"/>
      <c r="F27" s="194"/>
      <c r="G27" s="191"/>
      <c r="H27" s="191"/>
    </row>
    <row r="28" spans="2:8" ht="20.25" customHeight="1">
      <c r="B28" s="19"/>
      <c r="C28" s="30" t="s">
        <v>29</v>
      </c>
      <c r="D28" s="96">
        <f>SUM(D23:D27)</f>
        <v>450</v>
      </c>
      <c r="E28" s="96">
        <f>SUM(E23:E27)</f>
        <v>0</v>
      </c>
      <c r="F28" s="96">
        <f>SUM(F23:F27)</f>
        <v>137</v>
      </c>
      <c r="G28" s="38"/>
      <c r="H28" s="38"/>
    </row>
    <row r="29" spans="2:6" ht="23.25" customHeight="1">
      <c r="B29" s="19"/>
      <c r="C29" s="128" t="s">
        <v>43</v>
      </c>
      <c r="D29" s="298">
        <f>(D28+E28+F28)/3</f>
        <v>195.66666666666666</v>
      </c>
      <c r="E29" s="298"/>
      <c r="F29" s="298"/>
    </row>
    <row r="30" s="23" customFormat="1" ht="11.25">
      <c r="B30" s="22" t="s">
        <v>37</v>
      </c>
    </row>
    <row r="31" ht="15.75">
      <c r="B31" s="15"/>
    </row>
    <row r="32" ht="15.75">
      <c r="B32" s="15" t="s">
        <v>30</v>
      </c>
    </row>
    <row r="33" ht="15.75">
      <c r="B33" s="15"/>
    </row>
    <row r="34" spans="2:6" ht="49.5" customHeight="1">
      <c r="B34" s="20" t="s">
        <v>6</v>
      </c>
      <c r="C34" s="20" t="s">
        <v>34</v>
      </c>
      <c r="D34" s="273" t="s">
        <v>31</v>
      </c>
      <c r="E34" s="273"/>
      <c r="F34" s="273"/>
    </row>
    <row r="35" spans="2:6" ht="15.75">
      <c r="B35" s="7">
        <v>1</v>
      </c>
      <c r="C35" s="7">
        <v>2</v>
      </c>
      <c r="D35" s="243">
        <v>3</v>
      </c>
      <c r="E35" s="243"/>
      <c r="F35" s="243"/>
    </row>
    <row r="36" spans="2:6" ht="15.75">
      <c r="B36" s="19"/>
      <c r="C36" s="18" t="s">
        <v>88</v>
      </c>
      <c r="D36" s="239"/>
      <c r="E36" s="239"/>
      <c r="F36" s="239"/>
    </row>
    <row r="37" spans="2:6" ht="80.25" customHeight="1">
      <c r="B37" s="19"/>
      <c r="C37" s="121" t="s">
        <v>92</v>
      </c>
      <c r="D37" s="239" t="s">
        <v>184</v>
      </c>
      <c r="E37" s="239"/>
      <c r="F37" s="239"/>
    </row>
    <row r="38" spans="2:3" ht="12.75">
      <c r="B38" s="22" t="s">
        <v>36</v>
      </c>
      <c r="C38" s="23"/>
    </row>
    <row r="39" ht="12.75">
      <c r="B39" s="16"/>
    </row>
    <row r="40" ht="12.75">
      <c r="B40" s="16"/>
    </row>
    <row r="41" spans="2:6" ht="27" customHeight="1">
      <c r="B41" s="240" t="s">
        <v>121</v>
      </c>
      <c r="C41" s="240"/>
      <c r="D41" s="266" t="s">
        <v>68</v>
      </c>
      <c r="E41" s="266"/>
      <c r="F41" s="266"/>
    </row>
    <row r="42" spans="2:6" ht="4.5" customHeight="1" hidden="1">
      <c r="B42" s="240"/>
      <c r="C42" s="240"/>
      <c r="D42" s="267"/>
      <c r="E42" s="267"/>
      <c r="F42" s="267"/>
    </row>
    <row r="43" spans="2:10" ht="15">
      <c r="B43" s="33"/>
      <c r="C43" s="33"/>
      <c r="D43" s="5" t="s">
        <v>32</v>
      </c>
      <c r="E43" s="47" t="s">
        <v>33</v>
      </c>
      <c r="F43" s="48"/>
      <c r="I43" s="16"/>
      <c r="J43" s="16"/>
    </row>
  </sheetData>
  <sheetProtection/>
  <mergeCells count="17">
    <mergeCell ref="D35:F35"/>
    <mergeCell ref="D36:F36"/>
    <mergeCell ref="D37:F37"/>
    <mergeCell ref="B41:C42"/>
    <mergeCell ref="D41:F42"/>
    <mergeCell ref="C14:F14"/>
    <mergeCell ref="B18:B19"/>
    <mergeCell ref="C18:C19"/>
    <mergeCell ref="D18:F18"/>
    <mergeCell ref="D34:F34"/>
    <mergeCell ref="D29:F29"/>
    <mergeCell ref="B2:F2"/>
    <mergeCell ref="B3:F3"/>
    <mergeCell ref="C5:F5"/>
    <mergeCell ref="C6:F6"/>
    <mergeCell ref="C9:F9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2">
      <selection activeCell="H3" sqref="H3"/>
    </sheetView>
  </sheetViews>
  <sheetFormatPr defaultColWidth="9.140625" defaultRowHeight="12.75"/>
  <cols>
    <col min="1" max="1" width="44.7109375" style="0" customWidth="1"/>
    <col min="2" max="2" width="10.57421875" style="0" customWidth="1"/>
    <col min="3" max="3" width="9.00390625" style="0" customWidth="1"/>
    <col min="4" max="4" width="8.14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1014040</v>
      </c>
      <c r="H3" s="94"/>
    </row>
    <row r="4" spans="1:8" ht="18.75" customHeight="1">
      <c r="A4" s="34" t="s">
        <v>50</v>
      </c>
      <c r="B4" s="256" t="s">
        <v>141</v>
      </c>
      <c r="C4" s="256"/>
      <c r="D4" s="256"/>
      <c r="E4" s="256"/>
      <c r="F4" s="256"/>
      <c r="G4" s="256"/>
      <c r="H4" s="24"/>
    </row>
    <row r="5" spans="1:8" ht="45" customHeight="1">
      <c r="A5" s="32" t="s">
        <v>87</v>
      </c>
      <c r="B5" s="292" t="s">
        <v>104</v>
      </c>
      <c r="C5" s="293"/>
      <c r="D5" s="293"/>
      <c r="E5" s="293"/>
      <c r="F5" s="293"/>
      <c r="G5" s="293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4"/>
      <c r="N8" s="24"/>
      <c r="O8" s="24"/>
      <c r="P8" s="24"/>
      <c r="Q8" s="24"/>
      <c r="R8" s="24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15">
      <c r="A11" s="59" t="s">
        <v>105</v>
      </c>
      <c r="B11" s="74">
        <v>12.3</v>
      </c>
      <c r="C11" s="74">
        <v>21.6</v>
      </c>
      <c r="D11" s="68">
        <f>B11/C11</f>
        <v>0.5694444444444444</v>
      </c>
      <c r="E11" s="74">
        <v>17.3</v>
      </c>
      <c r="F11" s="74">
        <v>23.4</v>
      </c>
      <c r="G11" s="68">
        <f>E11/F11</f>
        <v>0.7393162393162394</v>
      </c>
      <c r="H11" s="16"/>
      <c r="I11" s="16"/>
    </row>
    <row r="12" spans="1:9" ht="12.75" customHeight="1">
      <c r="A12" s="59" t="s">
        <v>106</v>
      </c>
      <c r="B12" s="145">
        <v>70</v>
      </c>
      <c r="C12" s="197">
        <v>73.5</v>
      </c>
      <c r="D12" s="68">
        <f>B12/C12</f>
        <v>0.9523809523809523</v>
      </c>
      <c r="E12" s="145">
        <v>81.4</v>
      </c>
      <c r="F12" s="197">
        <v>94.9</v>
      </c>
      <c r="G12" s="68">
        <f>E12/F12</f>
        <v>0.8577449947312961</v>
      </c>
      <c r="H12" s="16"/>
      <c r="I12" s="16"/>
    </row>
    <row r="13" spans="1:9" ht="13.5" customHeight="1">
      <c r="A13" s="59" t="s">
        <v>107</v>
      </c>
      <c r="B13" s="145">
        <v>64.2</v>
      </c>
      <c r="C13" s="70">
        <v>64.1</v>
      </c>
      <c r="D13" s="68">
        <f>B13/C13</f>
        <v>1.0015600624024963</v>
      </c>
      <c r="E13" s="145">
        <v>69.7</v>
      </c>
      <c r="F13" s="70">
        <v>77.8</v>
      </c>
      <c r="G13" s="68">
        <f>E13/F13</f>
        <v>0.8958868894601543</v>
      </c>
      <c r="H13" s="16"/>
      <c r="I13" s="16"/>
    </row>
    <row r="14" spans="1:9" ht="15">
      <c r="A14" s="13" t="s">
        <v>15</v>
      </c>
      <c r="B14" s="67"/>
      <c r="C14" s="67"/>
      <c r="D14" s="67"/>
      <c r="E14" s="67"/>
      <c r="F14" s="67"/>
      <c r="G14" s="67"/>
      <c r="H14" s="16"/>
      <c r="I14" s="16"/>
    </row>
    <row r="15" spans="1:9" ht="26.25" customHeight="1">
      <c r="A15" s="60" t="s">
        <v>108</v>
      </c>
      <c r="B15" s="67">
        <v>3.3</v>
      </c>
      <c r="C15" s="67">
        <v>3.3</v>
      </c>
      <c r="D15" s="83">
        <f>B15/C15</f>
        <v>1</v>
      </c>
      <c r="E15" s="67">
        <v>0.2</v>
      </c>
      <c r="F15" s="67">
        <v>0.23</v>
      </c>
      <c r="G15" s="185">
        <f>F15/E15</f>
        <v>1.15</v>
      </c>
      <c r="H15" s="16"/>
      <c r="I15" s="16"/>
    </row>
    <row r="16" spans="1:9" ht="26.25" customHeight="1">
      <c r="A16" s="59" t="s">
        <v>185</v>
      </c>
      <c r="B16" s="183">
        <v>3.5</v>
      </c>
      <c r="C16" s="67">
        <v>3.55</v>
      </c>
      <c r="D16" s="68">
        <f>C16/B16</f>
        <v>1.0142857142857142</v>
      </c>
      <c r="E16" s="67">
        <v>3.5</v>
      </c>
      <c r="F16" s="67">
        <v>3.7</v>
      </c>
      <c r="G16" s="68">
        <f>F16/E16</f>
        <v>1.0571428571428572</v>
      </c>
      <c r="H16" s="16"/>
      <c r="I16" s="16"/>
    </row>
    <row r="17" spans="1:9" ht="15">
      <c r="A17" s="5"/>
      <c r="B17" s="5"/>
      <c r="C17" s="5"/>
      <c r="D17" s="5"/>
      <c r="E17" s="5"/>
      <c r="F17" s="5"/>
      <c r="G17" s="5"/>
      <c r="H17" s="16"/>
      <c r="I17" s="16"/>
    </row>
    <row r="18" spans="1:9" ht="15">
      <c r="A18" s="10" t="s">
        <v>16</v>
      </c>
      <c r="B18" s="11"/>
      <c r="C18" s="11"/>
      <c r="D18" s="11"/>
      <c r="E18" s="11"/>
      <c r="F18" s="11"/>
      <c r="G18" s="11"/>
      <c r="H18" s="16"/>
      <c r="I18" s="16"/>
    </row>
    <row r="19" spans="1:9" ht="15">
      <c r="A19" s="11" t="s">
        <v>17</v>
      </c>
      <c r="B19" s="5"/>
      <c r="C19" s="5"/>
      <c r="D19" s="5"/>
      <c r="E19" s="5"/>
      <c r="F19" s="5"/>
      <c r="G19" s="5"/>
      <c r="H19" s="16"/>
      <c r="I19" s="16"/>
    </row>
    <row r="20" spans="1:9" ht="16.5">
      <c r="A20" s="54" t="s">
        <v>60</v>
      </c>
      <c r="B20" s="289" t="s">
        <v>186</v>
      </c>
      <c r="C20" s="289"/>
      <c r="D20" s="289"/>
      <c r="E20" s="5" t="s">
        <v>62</v>
      </c>
      <c r="F20" s="55">
        <v>83.1</v>
      </c>
      <c r="G20" s="5"/>
      <c r="H20" s="16"/>
      <c r="I20" s="16"/>
    </row>
    <row r="21" spans="1:9" ht="15">
      <c r="A21" s="11" t="s">
        <v>18</v>
      </c>
      <c r="B21" s="5"/>
      <c r="C21" s="5"/>
      <c r="D21" s="5"/>
      <c r="E21" s="5"/>
      <c r="F21" s="5"/>
      <c r="G21" s="5"/>
      <c r="H21" s="16"/>
      <c r="I21" s="16"/>
    </row>
    <row r="22" spans="1:9" ht="16.5">
      <c r="A22" s="54" t="s">
        <v>63</v>
      </c>
      <c r="B22" s="117" t="s">
        <v>187</v>
      </c>
      <c r="C22" s="5" t="s">
        <v>61</v>
      </c>
      <c r="D22" s="82">
        <v>110.4</v>
      </c>
      <c r="E22" s="5"/>
      <c r="F22" s="55"/>
      <c r="G22" s="5"/>
      <c r="H22" s="16"/>
      <c r="I22" s="16"/>
    </row>
    <row r="23" spans="1:9" ht="15">
      <c r="A23" s="11" t="s">
        <v>19</v>
      </c>
      <c r="B23" s="5"/>
      <c r="C23" s="5"/>
      <c r="D23" s="5"/>
      <c r="E23" s="5"/>
      <c r="F23" s="5"/>
      <c r="G23" s="5"/>
      <c r="H23" s="16"/>
      <c r="I23" s="16"/>
    </row>
    <row r="24" spans="1:9" ht="16.5">
      <c r="A24" s="54" t="s">
        <v>65</v>
      </c>
      <c r="B24" s="289" t="s">
        <v>142</v>
      </c>
      <c r="C24" s="289"/>
      <c r="D24" s="289"/>
      <c r="E24" s="5" t="s">
        <v>62</v>
      </c>
      <c r="F24" s="55">
        <v>84.1</v>
      </c>
      <c r="G24" s="5"/>
      <c r="H24" s="16"/>
      <c r="I24" s="16"/>
    </row>
    <row r="25" spans="1:9" ht="16.5">
      <c r="A25" s="54" t="s">
        <v>188</v>
      </c>
      <c r="B25" s="42">
        <v>0.99</v>
      </c>
      <c r="C25" s="5"/>
      <c r="D25" s="5"/>
      <c r="E25" s="5"/>
      <c r="F25" s="5"/>
      <c r="G25" s="5"/>
      <c r="H25" s="16"/>
      <c r="I25" s="16"/>
    </row>
    <row r="26" spans="1:9" ht="33.75" customHeight="1">
      <c r="A26" s="252" t="s">
        <v>132</v>
      </c>
      <c r="B26" s="252"/>
      <c r="C26" s="252"/>
      <c r="D26" s="252"/>
      <c r="E26" s="252"/>
      <c r="F26" s="252"/>
      <c r="G26" s="252"/>
      <c r="H26" s="16"/>
      <c r="I26" s="16"/>
    </row>
    <row r="27" spans="1:9" ht="36" customHeight="1">
      <c r="A27" s="264" t="s">
        <v>189</v>
      </c>
      <c r="B27" s="264"/>
      <c r="C27" s="264"/>
      <c r="D27" s="264"/>
      <c r="E27" s="264"/>
      <c r="F27" s="264"/>
      <c r="G27" s="264"/>
      <c r="H27" s="16"/>
      <c r="I27" s="16"/>
    </row>
    <row r="28" spans="1:9" ht="30.75" customHeight="1">
      <c r="A28" s="10" t="s">
        <v>20</v>
      </c>
      <c r="B28" s="5"/>
      <c r="C28" s="5"/>
      <c r="D28" s="5"/>
      <c r="E28" s="5"/>
      <c r="F28" s="5"/>
      <c r="G28" s="5"/>
      <c r="H28" s="16"/>
      <c r="I28" s="16"/>
    </row>
    <row r="29" spans="1:9" ht="15">
      <c r="A29" s="252" t="s">
        <v>21</v>
      </c>
      <c r="B29" s="252"/>
      <c r="C29" s="252"/>
      <c r="D29" s="252"/>
      <c r="E29" s="252"/>
      <c r="F29" s="252"/>
      <c r="G29" s="252"/>
      <c r="H29" s="16"/>
      <c r="I29" s="16"/>
    </row>
    <row r="30" spans="1:9" ht="31.5" customHeight="1">
      <c r="A30" s="54" t="s">
        <v>85</v>
      </c>
      <c r="B30" s="33" t="s">
        <v>190</v>
      </c>
      <c r="C30" s="33"/>
      <c r="D30" s="36">
        <v>208.5</v>
      </c>
      <c r="E30" s="33"/>
      <c r="F30" s="33"/>
      <c r="G30" s="33"/>
      <c r="H30" s="16"/>
      <c r="I30" s="16"/>
    </row>
    <row r="31" spans="1:9" ht="35.25" customHeight="1">
      <c r="A31" s="252" t="s">
        <v>53</v>
      </c>
      <c r="B31" s="252"/>
      <c r="C31" s="252"/>
      <c r="D31" s="252"/>
      <c r="E31" s="252"/>
      <c r="F31" s="252"/>
      <c r="G31" s="252"/>
      <c r="H31" s="16"/>
      <c r="I31" s="16"/>
    </row>
    <row r="32" spans="1:9" ht="15">
      <c r="A32" s="5"/>
      <c r="B32" s="5"/>
      <c r="C32" s="5"/>
      <c r="D32" s="5"/>
      <c r="E32" s="5"/>
      <c r="F32" s="5"/>
      <c r="G32" s="5"/>
      <c r="H32" s="16"/>
      <c r="I32" s="16"/>
    </row>
  </sheetData>
  <sheetProtection/>
  <mergeCells count="13">
    <mergeCell ref="B5:G5"/>
    <mergeCell ref="A27:G27"/>
    <mergeCell ref="A29:G29"/>
    <mergeCell ref="A31:G31"/>
    <mergeCell ref="A2:G2"/>
    <mergeCell ref="B4:G4"/>
    <mergeCell ref="A7:G7"/>
    <mergeCell ref="A8:A9"/>
    <mergeCell ref="B8:D8"/>
    <mergeCell ref="B24:D24"/>
    <mergeCell ref="E8:G8"/>
    <mergeCell ref="B20:D20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8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1014040</v>
      </c>
      <c r="H3" s="94"/>
    </row>
    <row r="4" spans="1:8" ht="25.5" customHeight="1">
      <c r="A4" s="34" t="s">
        <v>50</v>
      </c>
      <c r="B4" s="256" t="s">
        <v>141</v>
      </c>
      <c r="C4" s="256"/>
      <c r="D4" s="256"/>
      <c r="E4" s="256"/>
      <c r="F4" s="256"/>
      <c r="G4" s="256"/>
      <c r="H4" s="24"/>
    </row>
    <row r="5" spans="1:8" ht="45" customHeight="1">
      <c r="A5" s="32" t="s">
        <v>101</v>
      </c>
      <c r="B5" s="285" t="s">
        <v>191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23.25" customHeight="1">
      <c r="A11" s="146" t="s">
        <v>143</v>
      </c>
      <c r="B11" s="50" t="s">
        <v>28</v>
      </c>
      <c r="C11" s="50" t="s">
        <v>28</v>
      </c>
      <c r="D11" s="50" t="s">
        <v>28</v>
      </c>
      <c r="E11" s="184">
        <v>3182</v>
      </c>
      <c r="F11" s="184">
        <v>3097</v>
      </c>
      <c r="G11" s="68">
        <f>E11/F11</f>
        <v>1.027445915402002</v>
      </c>
      <c r="H11" s="16"/>
      <c r="I11" s="16"/>
    </row>
    <row r="12" spans="1:9" ht="15">
      <c r="A12" s="13" t="s">
        <v>15</v>
      </c>
      <c r="B12" s="50" t="s">
        <v>28</v>
      </c>
      <c r="C12" s="50" t="s">
        <v>28</v>
      </c>
      <c r="D12" s="50" t="s">
        <v>28</v>
      </c>
      <c r="E12" s="67"/>
      <c r="F12" s="67"/>
      <c r="G12" s="67"/>
      <c r="H12" s="16"/>
      <c r="I12" s="16"/>
    </row>
    <row r="13" spans="1:9" ht="26.25" customHeight="1">
      <c r="A13" s="148" t="s">
        <v>109</v>
      </c>
      <c r="B13" s="67" t="s">
        <v>14</v>
      </c>
      <c r="C13" s="50" t="s">
        <v>28</v>
      </c>
      <c r="D13" s="50" t="s">
        <v>28</v>
      </c>
      <c r="E13" s="67" t="s">
        <v>14</v>
      </c>
      <c r="F13" s="67" t="s">
        <v>14</v>
      </c>
      <c r="G13" s="67">
        <v>100</v>
      </c>
      <c r="H13" s="16"/>
      <c r="I13" s="16"/>
    </row>
    <row r="14" spans="1:9" ht="15">
      <c r="A14" s="5"/>
      <c r="B14" s="5"/>
      <c r="C14" s="5"/>
      <c r="D14" s="5"/>
      <c r="E14" s="5"/>
      <c r="F14" s="5"/>
      <c r="G14" s="5"/>
      <c r="H14" s="16"/>
      <c r="I14" s="16"/>
    </row>
    <row r="15" spans="1:9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</row>
    <row r="16" spans="1:9" ht="15">
      <c r="A16" s="11" t="s">
        <v>17</v>
      </c>
      <c r="B16" s="5"/>
      <c r="C16" s="5"/>
      <c r="D16" s="5"/>
      <c r="E16" s="5"/>
      <c r="F16" s="5"/>
      <c r="G16" s="5"/>
      <c r="H16" s="16"/>
      <c r="I16" s="16"/>
    </row>
    <row r="17" spans="1:9" ht="16.5">
      <c r="A17" s="54" t="s">
        <v>60</v>
      </c>
      <c r="B17" s="117">
        <v>1.027</v>
      </c>
      <c r="C17" s="99" t="s">
        <v>86</v>
      </c>
      <c r="D17" s="82">
        <v>102.7</v>
      </c>
      <c r="E17" s="5"/>
      <c r="F17" s="55"/>
      <c r="G17" s="5"/>
      <c r="H17" s="16"/>
      <c r="I17" s="16"/>
    </row>
    <row r="18" spans="1:9" ht="15">
      <c r="A18" s="11" t="s">
        <v>18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63</v>
      </c>
      <c r="B19" s="11" t="s">
        <v>64</v>
      </c>
      <c r="C19" s="11">
        <v>100</v>
      </c>
      <c r="D19" s="82"/>
      <c r="E19" s="5"/>
      <c r="F19" s="55"/>
      <c r="G19" s="5"/>
      <c r="H19" s="16"/>
      <c r="I19" s="16"/>
    </row>
    <row r="20" spans="1:9" ht="15">
      <c r="A20" s="11" t="s">
        <v>19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65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</row>
    <row r="22" spans="1:9" ht="16.5">
      <c r="A22" s="54" t="s">
        <v>192</v>
      </c>
      <c r="B22" s="42">
        <v>0</v>
      </c>
      <c r="C22" s="5"/>
      <c r="D22" s="5"/>
      <c r="E22" s="5"/>
      <c r="F22" s="5"/>
      <c r="G22" s="5"/>
      <c r="H22" s="16"/>
      <c r="I22" s="16"/>
    </row>
    <row r="23" spans="1:9" ht="39.75" customHeight="1">
      <c r="A23" s="264" t="s">
        <v>132</v>
      </c>
      <c r="B23" s="264"/>
      <c r="C23" s="264"/>
      <c r="D23" s="264"/>
      <c r="E23" s="264"/>
      <c r="F23" s="264"/>
      <c r="G23" s="264"/>
      <c r="H23" s="16"/>
      <c r="I23" s="16"/>
    </row>
    <row r="24" spans="1:9" ht="46.5" customHeight="1">
      <c r="A24" s="264" t="s">
        <v>148</v>
      </c>
      <c r="B24" s="264"/>
      <c r="C24" s="264"/>
      <c r="D24" s="264"/>
      <c r="E24" s="264"/>
      <c r="F24" s="264"/>
      <c r="G24" s="264"/>
      <c r="H24" s="16"/>
      <c r="I24" s="16"/>
    </row>
    <row r="25" spans="1:9" ht="15">
      <c r="A25" s="10" t="s">
        <v>20</v>
      </c>
      <c r="B25" s="5"/>
      <c r="C25" s="5"/>
      <c r="D25" s="5"/>
      <c r="E25" s="5"/>
      <c r="F25" s="5"/>
      <c r="G25" s="5"/>
      <c r="H25" s="16"/>
      <c r="I25" s="16"/>
    </row>
    <row r="26" spans="1:9" ht="30.75" customHeight="1">
      <c r="A26" s="252" t="s">
        <v>21</v>
      </c>
      <c r="B26" s="252"/>
      <c r="C26" s="252"/>
      <c r="D26" s="252"/>
      <c r="E26" s="252"/>
      <c r="F26" s="252"/>
      <c r="G26" s="252"/>
      <c r="H26" s="16"/>
      <c r="I26" s="16"/>
    </row>
    <row r="27" spans="1:9" ht="15">
      <c r="A27" s="54" t="s">
        <v>85</v>
      </c>
      <c r="B27" s="11" t="s">
        <v>193</v>
      </c>
      <c r="C27" s="5"/>
      <c r="D27" s="105">
        <v>202.7</v>
      </c>
      <c r="E27" s="5"/>
      <c r="F27" s="5"/>
      <c r="G27" s="5"/>
      <c r="H27" s="16"/>
      <c r="I27" s="16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16"/>
      <c r="I28" s="16"/>
    </row>
    <row r="29" spans="1:9" ht="15">
      <c r="A29" s="5"/>
      <c r="B29" s="5"/>
      <c r="C29" s="5"/>
      <c r="D29" s="5"/>
      <c r="E29" s="5"/>
      <c r="F29" s="5"/>
      <c r="G29" s="5"/>
      <c r="H29" s="16"/>
      <c r="I29" s="16"/>
    </row>
    <row r="30" spans="1:9" ht="15">
      <c r="A30" s="5"/>
      <c r="B30" s="5"/>
      <c r="C30" s="5"/>
      <c r="D30" s="5"/>
      <c r="E30" s="5"/>
      <c r="F30" s="5"/>
      <c r="G30" s="5"/>
      <c r="H30" s="16"/>
      <c r="I30" s="16"/>
    </row>
  </sheetData>
  <sheetProtection/>
  <mergeCells count="12">
    <mergeCell ref="M8:R8"/>
    <mergeCell ref="A24:G24"/>
    <mergeCell ref="A26:G26"/>
    <mergeCell ref="A28:G28"/>
    <mergeCell ref="A2:G2"/>
    <mergeCell ref="B4:G4"/>
    <mergeCell ref="A7:G7"/>
    <mergeCell ref="A8:A9"/>
    <mergeCell ref="B8:D8"/>
    <mergeCell ref="A23:G23"/>
    <mergeCell ref="B5:G5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1">
      <selection activeCell="D29" sqref="D29:F29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6" ht="15.75">
      <c r="B3" s="247" t="s">
        <v>173</v>
      </c>
      <c r="C3" s="247"/>
      <c r="D3" s="247"/>
      <c r="E3" s="247"/>
      <c r="F3" s="247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8" ht="12.75">
      <c r="C12" s="1"/>
      <c r="E12" s="3"/>
      <c r="G12" s="3"/>
      <c r="H12" s="3"/>
    </row>
    <row r="13" spans="1:11" ht="18" customHeight="1">
      <c r="A13" s="21" t="s">
        <v>5</v>
      </c>
      <c r="B13" s="2">
        <v>1014040</v>
      </c>
      <c r="C13" s="149" t="s">
        <v>141</v>
      </c>
      <c r="D13" s="95"/>
      <c r="E13" s="95"/>
      <c r="F13" s="95"/>
      <c r="G13" s="24"/>
      <c r="H13" s="24"/>
      <c r="I13" s="24"/>
      <c r="J13" s="24"/>
      <c r="K13" s="24"/>
    </row>
    <row r="14" spans="2:8" ht="12.75">
      <c r="B14" s="26" t="s">
        <v>2</v>
      </c>
      <c r="C14" s="272" t="s">
        <v>9</v>
      </c>
      <c r="D14" s="272"/>
      <c r="E14" s="272"/>
      <c r="F14" s="272"/>
      <c r="G14" s="3"/>
      <c r="H14" s="3"/>
    </row>
    <row r="15" spans="2:8" ht="12.75">
      <c r="B15" s="16"/>
      <c r="G15" s="3"/>
      <c r="H15" s="3"/>
    </row>
    <row r="16" ht="15.75">
      <c r="B16" s="15" t="s">
        <v>23</v>
      </c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8" customHeight="1">
      <c r="B22" s="19"/>
      <c r="C22" s="158" t="s">
        <v>88</v>
      </c>
      <c r="D22" s="84"/>
      <c r="E22" s="84"/>
      <c r="F22" s="84"/>
    </row>
    <row r="23" spans="2:8" ht="42" customHeight="1">
      <c r="B23" s="19"/>
      <c r="C23" s="161" t="s">
        <v>104</v>
      </c>
      <c r="D23" s="84"/>
      <c r="E23" s="199">
        <v>208.5</v>
      </c>
      <c r="F23" s="84"/>
      <c r="G23" s="38"/>
      <c r="H23" s="38"/>
    </row>
    <row r="24" spans="2:8" ht="21.75" customHeight="1">
      <c r="B24" s="19"/>
      <c r="C24" s="158" t="s">
        <v>89</v>
      </c>
      <c r="D24" s="84"/>
      <c r="E24" s="84"/>
      <c r="F24" s="84"/>
      <c r="G24" s="38"/>
      <c r="H24" s="38"/>
    </row>
    <row r="25" spans="2:8" ht="49.5" customHeight="1">
      <c r="B25" s="19"/>
      <c r="C25" s="200" t="s">
        <v>191</v>
      </c>
      <c r="D25" s="84"/>
      <c r="E25" s="160">
        <v>202.7</v>
      </c>
      <c r="F25" s="84"/>
      <c r="G25" s="38"/>
      <c r="H25" s="38"/>
    </row>
    <row r="26" spans="2:8" ht="14.25" customHeight="1">
      <c r="B26" s="19"/>
      <c r="C26" s="158"/>
      <c r="D26" s="84"/>
      <c r="E26" s="84"/>
      <c r="F26" s="84"/>
      <c r="G26" s="38"/>
      <c r="H26" s="38"/>
    </row>
    <row r="27" spans="2:8" ht="11.25" customHeight="1">
      <c r="B27" s="19"/>
      <c r="C27" s="121"/>
      <c r="D27" s="129"/>
      <c r="E27" s="84"/>
      <c r="F27" s="84"/>
      <c r="G27" s="38"/>
      <c r="H27" s="38"/>
    </row>
    <row r="28" spans="2:8" ht="12" customHeight="1">
      <c r="B28" s="19"/>
      <c r="C28" s="162" t="s">
        <v>29</v>
      </c>
      <c r="D28" s="84">
        <f>SUM(D23:D27)</f>
        <v>0</v>
      </c>
      <c r="E28" s="84">
        <f>SUM(E23:E27)</f>
        <v>411.2</v>
      </c>
      <c r="F28" s="84">
        <f>SUM(F23:F27)</f>
        <v>0</v>
      </c>
      <c r="G28" s="38"/>
      <c r="H28" s="38"/>
    </row>
    <row r="29" spans="2:6" ht="18.75" customHeight="1">
      <c r="B29" s="19"/>
      <c r="C29" s="163" t="s">
        <v>43</v>
      </c>
      <c r="D29" s="299">
        <f>(D28+E28+F28)/2</f>
        <v>205.6</v>
      </c>
      <c r="E29" s="299"/>
      <c r="F29" s="299"/>
    </row>
    <row r="30" s="23" customFormat="1" ht="11.25">
      <c r="B30" s="22" t="s">
        <v>37</v>
      </c>
    </row>
    <row r="31" ht="15.75">
      <c r="B31" s="15"/>
    </row>
    <row r="32" ht="15.75">
      <c r="B32" s="15" t="s">
        <v>30</v>
      </c>
    </row>
    <row r="33" ht="15.75">
      <c r="B33" s="15"/>
    </row>
    <row r="34" spans="2:6" ht="49.5" customHeight="1">
      <c r="B34" s="20" t="s">
        <v>6</v>
      </c>
      <c r="C34" s="20" t="s">
        <v>34</v>
      </c>
      <c r="D34" s="273" t="s">
        <v>31</v>
      </c>
      <c r="E34" s="273"/>
      <c r="F34" s="273"/>
    </row>
    <row r="35" spans="2:6" ht="15.75">
      <c r="B35" s="7">
        <v>1</v>
      </c>
      <c r="C35" s="7">
        <v>2</v>
      </c>
      <c r="D35" s="243">
        <v>3</v>
      </c>
      <c r="E35" s="243"/>
      <c r="F35" s="243"/>
    </row>
    <row r="36" spans="2:6" ht="15.75">
      <c r="B36" s="19"/>
      <c r="C36" s="19"/>
      <c r="D36" s="239"/>
      <c r="E36" s="239"/>
      <c r="F36" s="239"/>
    </row>
    <row r="37" spans="2:6" ht="15.75">
      <c r="B37" s="19"/>
      <c r="C37" s="19"/>
      <c r="D37" s="239"/>
      <c r="E37" s="239"/>
      <c r="F37" s="239"/>
    </row>
    <row r="38" spans="2:3" ht="12.75">
      <c r="B38" s="22" t="s">
        <v>36</v>
      </c>
      <c r="C38" s="23"/>
    </row>
    <row r="39" ht="12.75">
      <c r="B39" s="16"/>
    </row>
    <row r="40" ht="12.75">
      <c r="B40" s="16"/>
    </row>
    <row r="41" spans="2:6" ht="27" customHeight="1">
      <c r="B41" s="240" t="s">
        <v>121</v>
      </c>
      <c r="C41" s="240"/>
      <c r="D41" s="266" t="s">
        <v>68</v>
      </c>
      <c r="E41" s="266"/>
      <c r="F41" s="266"/>
    </row>
    <row r="42" spans="2:6" ht="4.5" customHeight="1" hidden="1">
      <c r="B42" s="240"/>
      <c r="C42" s="240"/>
      <c r="D42" s="267"/>
      <c r="E42" s="267"/>
      <c r="F42" s="267"/>
    </row>
    <row r="43" spans="2:10" ht="15">
      <c r="B43" s="33"/>
      <c r="C43" s="33"/>
      <c r="D43" s="5" t="s">
        <v>32</v>
      </c>
      <c r="E43" s="47" t="s">
        <v>33</v>
      </c>
      <c r="F43" s="48"/>
      <c r="I43" s="16"/>
      <c r="J43" s="16"/>
    </row>
  </sheetData>
  <sheetProtection/>
  <mergeCells count="17">
    <mergeCell ref="D35:F35"/>
    <mergeCell ref="D36:F36"/>
    <mergeCell ref="D37:F37"/>
    <mergeCell ref="B41:C42"/>
    <mergeCell ref="D41:F42"/>
    <mergeCell ref="C14:F14"/>
    <mergeCell ref="B18:B19"/>
    <mergeCell ref="C18:C19"/>
    <mergeCell ref="D18:F18"/>
    <mergeCell ref="D34:F34"/>
    <mergeCell ref="D29:F29"/>
    <mergeCell ref="B2:F2"/>
    <mergeCell ref="B3:F3"/>
    <mergeCell ref="C5:F5"/>
    <mergeCell ref="C6:F6"/>
    <mergeCell ref="C9:F9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35.57421875" style="0" customWidth="1"/>
    <col min="2" max="2" width="9.140625" style="0" customWidth="1"/>
    <col min="3" max="3" width="7.57421875" style="0" customWidth="1"/>
    <col min="4" max="4" width="10.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1010160</v>
      </c>
      <c r="H3" s="94"/>
    </row>
    <row r="4" spans="1:8" ht="44.25" customHeight="1">
      <c r="A4" s="34" t="s">
        <v>50</v>
      </c>
      <c r="B4" s="256" t="s">
        <v>127</v>
      </c>
      <c r="C4" s="256"/>
      <c r="D4" s="256"/>
      <c r="E4" s="256"/>
      <c r="F4" s="256"/>
      <c r="G4" s="256"/>
      <c r="H4" s="24"/>
    </row>
    <row r="5" spans="1:8" ht="28.5" customHeight="1">
      <c r="A5" s="32" t="s">
        <v>170</v>
      </c>
      <c r="B5" s="257" t="s">
        <v>55</v>
      </c>
      <c r="C5" s="257"/>
      <c r="D5" s="257"/>
      <c r="E5" s="257"/>
      <c r="F5" s="257"/>
      <c r="G5" s="257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51" t="s">
        <v>165</v>
      </c>
      <c r="C8" s="251"/>
      <c r="D8" s="251"/>
      <c r="E8" s="251" t="s">
        <v>166</v>
      </c>
      <c r="F8" s="251"/>
      <c r="G8" s="251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10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  <c r="J10" s="16"/>
    </row>
    <row r="11" spans="1:10" ht="22.5" customHeight="1">
      <c r="A11" s="97" t="s">
        <v>56</v>
      </c>
      <c r="B11" s="8">
        <v>450</v>
      </c>
      <c r="C11" s="8">
        <v>450</v>
      </c>
      <c r="D11" s="39">
        <f>C11/B11</f>
        <v>1</v>
      </c>
      <c r="E11" s="8">
        <v>430</v>
      </c>
      <c r="F11" s="8">
        <v>430</v>
      </c>
      <c r="G11" s="39">
        <f>F11/E11</f>
        <v>1</v>
      </c>
      <c r="H11" s="16"/>
      <c r="I11" s="16"/>
      <c r="J11" s="16"/>
    </row>
    <row r="12" spans="1:10" ht="25.5" customHeight="1">
      <c r="A12" s="97" t="s">
        <v>57</v>
      </c>
      <c r="B12" s="8">
        <v>153</v>
      </c>
      <c r="C12" s="8">
        <v>153</v>
      </c>
      <c r="D12" s="39">
        <f>C12/B12</f>
        <v>1</v>
      </c>
      <c r="E12" s="8">
        <v>143</v>
      </c>
      <c r="F12" s="8">
        <v>143</v>
      </c>
      <c r="G12" s="39">
        <f>F12/E12</f>
        <v>1</v>
      </c>
      <c r="H12" s="16"/>
      <c r="I12" s="16"/>
      <c r="J12" s="16"/>
    </row>
    <row r="13" spans="1:10" ht="27" customHeight="1">
      <c r="A13" s="97" t="s">
        <v>58</v>
      </c>
      <c r="B13" s="8">
        <v>288.8</v>
      </c>
      <c r="C13" s="8">
        <v>288.1</v>
      </c>
      <c r="D13" s="53">
        <f>B13/C13</f>
        <v>1.0024297119055883</v>
      </c>
      <c r="E13" s="8">
        <v>374.5</v>
      </c>
      <c r="F13" s="8">
        <v>372.7</v>
      </c>
      <c r="G13" s="53">
        <f>E13/F13</f>
        <v>1.004829621679635</v>
      </c>
      <c r="H13" s="98"/>
      <c r="I13" s="16"/>
      <c r="J13" s="16"/>
    </row>
    <row r="14" spans="1:10" ht="15">
      <c r="A14" s="13" t="s">
        <v>15</v>
      </c>
      <c r="B14" s="8" t="s">
        <v>14</v>
      </c>
      <c r="C14" s="8" t="s">
        <v>14</v>
      </c>
      <c r="D14" s="8" t="s">
        <v>14</v>
      </c>
      <c r="E14" s="8" t="s">
        <v>14</v>
      </c>
      <c r="F14" s="8" t="s">
        <v>14</v>
      </c>
      <c r="G14" s="8" t="s">
        <v>14</v>
      </c>
      <c r="H14" s="16"/>
      <c r="I14" s="16"/>
      <c r="J14" s="16"/>
    </row>
    <row r="15" spans="1:10" ht="26.25">
      <c r="A15" s="100" t="s">
        <v>59</v>
      </c>
      <c r="B15" s="8" t="s">
        <v>14</v>
      </c>
      <c r="C15" s="8" t="s">
        <v>14</v>
      </c>
      <c r="D15" s="14">
        <v>1</v>
      </c>
      <c r="E15" s="8" t="s">
        <v>14</v>
      </c>
      <c r="F15" s="8" t="s">
        <v>14</v>
      </c>
      <c r="G15" s="14">
        <v>1</v>
      </c>
      <c r="H15" s="16"/>
      <c r="I15" s="16"/>
      <c r="J15" s="16"/>
    </row>
    <row r="16" spans="1:10" ht="15">
      <c r="A16" s="5"/>
      <c r="B16" s="5"/>
      <c r="C16" s="5"/>
      <c r="D16" s="5"/>
      <c r="E16" s="5"/>
      <c r="F16" s="5"/>
      <c r="G16" s="5"/>
      <c r="H16" s="16"/>
      <c r="I16" s="16"/>
      <c r="J16" s="16"/>
    </row>
    <row r="17" spans="1:10" ht="15">
      <c r="A17" s="10" t="s">
        <v>16</v>
      </c>
      <c r="B17" s="11"/>
      <c r="C17" s="11"/>
      <c r="D17" s="11"/>
      <c r="E17" s="11"/>
      <c r="F17" s="11"/>
      <c r="G17" s="11"/>
      <c r="H17" s="16"/>
      <c r="I17" s="16"/>
      <c r="J17" s="16"/>
    </row>
    <row r="18" spans="1:10" ht="15">
      <c r="A18" s="11" t="s">
        <v>17</v>
      </c>
      <c r="B18" s="5"/>
      <c r="C18" s="5"/>
      <c r="D18" s="5"/>
      <c r="E18" s="5"/>
      <c r="F18" s="5"/>
      <c r="G18" s="5"/>
      <c r="H18" s="16"/>
      <c r="I18" s="16"/>
      <c r="J18" s="16"/>
    </row>
    <row r="19" spans="1:10" ht="16.5">
      <c r="A19" s="54" t="s">
        <v>60</v>
      </c>
      <c r="B19" s="139" t="s">
        <v>81</v>
      </c>
      <c r="C19" s="63" t="s">
        <v>82</v>
      </c>
      <c r="D19" s="56" t="s">
        <v>167</v>
      </c>
      <c r="E19" s="5" t="s">
        <v>62</v>
      </c>
      <c r="F19" s="55">
        <f>(1+1+1.005)/3*100</f>
        <v>100.16666666666667</v>
      </c>
      <c r="G19" s="5"/>
      <c r="H19" s="16"/>
      <c r="I19" s="55"/>
      <c r="J19" s="55"/>
    </row>
    <row r="20" spans="1:10" ht="15">
      <c r="A20" s="11" t="s">
        <v>18</v>
      </c>
      <c r="B20" s="5"/>
      <c r="C20" s="5"/>
      <c r="D20" s="5"/>
      <c r="E20" s="5"/>
      <c r="F20" s="5"/>
      <c r="G20" s="5"/>
      <c r="H20" s="16"/>
      <c r="I20" s="16"/>
      <c r="J20" s="16"/>
    </row>
    <row r="21" spans="1:10" ht="16.5">
      <c r="A21" s="54" t="s">
        <v>63</v>
      </c>
      <c r="B21" s="11" t="s">
        <v>64</v>
      </c>
      <c r="C21" s="11">
        <v>100</v>
      </c>
      <c r="D21" s="5"/>
      <c r="E21" s="5"/>
      <c r="F21" s="5"/>
      <c r="G21" s="5"/>
      <c r="H21" s="16"/>
      <c r="I21" s="16"/>
      <c r="J21" s="16"/>
    </row>
    <row r="22" spans="1:10" ht="15">
      <c r="A22" s="11" t="s">
        <v>19</v>
      </c>
      <c r="B22" s="5"/>
      <c r="C22" s="5"/>
      <c r="D22" s="5"/>
      <c r="E22" s="5"/>
      <c r="F22" s="5"/>
      <c r="G22" s="5"/>
      <c r="H22" s="16"/>
      <c r="I22" s="16"/>
      <c r="J22" s="16"/>
    </row>
    <row r="23" spans="1:10" ht="16.5">
      <c r="A23" s="54" t="s">
        <v>65</v>
      </c>
      <c r="B23" s="139" t="s">
        <v>81</v>
      </c>
      <c r="C23" s="139" t="s">
        <v>82</v>
      </c>
      <c r="D23" s="56" t="s">
        <v>128</v>
      </c>
      <c r="E23" s="5" t="s">
        <v>62</v>
      </c>
      <c r="F23" s="55">
        <f>(1+1+1.002)/3*100</f>
        <v>100.06666666666666</v>
      </c>
      <c r="G23" s="5"/>
      <c r="H23" s="16"/>
      <c r="I23" s="16"/>
      <c r="J23" s="16"/>
    </row>
    <row r="24" spans="1:10" ht="16.5">
      <c r="A24" s="54" t="s">
        <v>168</v>
      </c>
      <c r="B24" s="42">
        <v>1</v>
      </c>
      <c r="C24" s="5"/>
      <c r="D24" s="5"/>
      <c r="E24" s="5"/>
      <c r="F24" s="5"/>
      <c r="G24" s="5"/>
      <c r="H24" s="16"/>
      <c r="I24" s="16"/>
      <c r="J24" s="16"/>
    </row>
    <row r="25" spans="1:10" ht="28.5" customHeight="1">
      <c r="A25" s="252" t="s">
        <v>132</v>
      </c>
      <c r="B25" s="252"/>
      <c r="C25" s="252"/>
      <c r="D25" s="252"/>
      <c r="E25" s="252"/>
      <c r="F25" s="252"/>
      <c r="G25" s="252"/>
      <c r="H25" s="16"/>
      <c r="I25" s="16"/>
      <c r="J25" s="16"/>
    </row>
    <row r="26" spans="1:10" ht="33" customHeight="1">
      <c r="A26" s="254" t="s">
        <v>133</v>
      </c>
      <c r="B26" s="254"/>
      <c r="C26" s="254"/>
      <c r="D26" s="254"/>
      <c r="E26" s="254"/>
      <c r="F26" s="254"/>
      <c r="G26" s="254"/>
      <c r="H26" s="16"/>
      <c r="I26" s="16"/>
      <c r="J26" s="16"/>
    </row>
    <row r="27" spans="1:10" ht="15">
      <c r="A27" s="10" t="s">
        <v>20</v>
      </c>
      <c r="B27" s="5"/>
      <c r="C27" s="5"/>
      <c r="D27" s="5"/>
      <c r="E27" s="5"/>
      <c r="F27" s="5"/>
      <c r="G27" s="5"/>
      <c r="H27" s="16"/>
      <c r="I27" s="16"/>
      <c r="J27" s="16"/>
    </row>
    <row r="28" spans="1:10" ht="30.75" customHeight="1">
      <c r="A28" s="252" t="s">
        <v>21</v>
      </c>
      <c r="B28" s="252"/>
      <c r="C28" s="252"/>
      <c r="D28" s="252"/>
      <c r="E28" s="252"/>
      <c r="F28" s="252"/>
      <c r="G28" s="252"/>
      <c r="H28" s="16"/>
      <c r="I28" s="16"/>
      <c r="J28" s="16"/>
    </row>
    <row r="29" spans="1:10" ht="15">
      <c r="A29" s="54" t="s">
        <v>80</v>
      </c>
      <c r="B29" s="5" t="s">
        <v>139</v>
      </c>
      <c r="C29" s="5"/>
      <c r="D29" s="11">
        <v>225.3</v>
      </c>
      <c r="E29" s="99"/>
      <c r="F29" s="5"/>
      <c r="G29" s="5"/>
      <c r="H29" s="16"/>
      <c r="I29" s="16"/>
      <c r="J29" s="16"/>
    </row>
    <row r="30" spans="1:10" ht="31.5" customHeight="1">
      <c r="A30" s="252" t="s">
        <v>52</v>
      </c>
      <c r="B30" s="252"/>
      <c r="C30" s="252"/>
      <c r="D30" s="252"/>
      <c r="E30" s="252"/>
      <c r="F30" s="252"/>
      <c r="G30" s="252"/>
      <c r="H30" s="16"/>
      <c r="I30" s="16"/>
      <c r="J30" s="16"/>
    </row>
    <row r="31" spans="1:10" ht="15">
      <c r="A31" s="5"/>
      <c r="B31" s="5"/>
      <c r="C31" s="5"/>
      <c r="D31" s="5"/>
      <c r="E31" s="5"/>
      <c r="F31" s="5"/>
      <c r="G31" s="5"/>
      <c r="H31" s="16"/>
      <c r="I31" s="16"/>
      <c r="J31" s="16"/>
    </row>
    <row r="32" spans="1:10" ht="15">
      <c r="A32" s="5"/>
      <c r="B32" s="5"/>
      <c r="C32" s="5"/>
      <c r="D32" s="5"/>
      <c r="E32" s="5"/>
      <c r="F32" s="5"/>
      <c r="G32" s="5"/>
      <c r="H32" s="16"/>
      <c r="I32" s="16"/>
      <c r="J32" s="16"/>
    </row>
  </sheetData>
  <sheetProtection/>
  <mergeCells count="12">
    <mergeCell ref="A30:G30"/>
    <mergeCell ref="A2:G2"/>
    <mergeCell ref="B4:G4"/>
    <mergeCell ref="B5:G5"/>
    <mergeCell ref="A7:G7"/>
    <mergeCell ref="A8:A9"/>
    <mergeCell ref="B8:D8"/>
    <mergeCell ref="E8:G8"/>
    <mergeCell ref="A25:G25"/>
    <mergeCell ref="M8:R8"/>
    <mergeCell ref="A26:G26"/>
    <mergeCell ref="A28:G2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8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1014060</v>
      </c>
      <c r="H3" s="94"/>
    </row>
    <row r="4" spans="1:8" ht="28.5" customHeight="1">
      <c r="A4" s="34" t="s">
        <v>50</v>
      </c>
      <c r="B4" s="256" t="s">
        <v>144</v>
      </c>
      <c r="C4" s="256"/>
      <c r="D4" s="256"/>
      <c r="E4" s="256"/>
      <c r="F4" s="256"/>
      <c r="G4" s="256"/>
      <c r="H4" s="24"/>
    </row>
    <row r="5" spans="1:8" ht="45" customHeight="1">
      <c r="A5" s="32" t="s">
        <v>87</v>
      </c>
      <c r="B5" s="285" t="s">
        <v>122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9" ht="12.75" customHeight="1">
      <c r="A11" s="59" t="s">
        <v>106</v>
      </c>
      <c r="B11" s="66">
        <v>31.4</v>
      </c>
      <c r="C11" s="118">
        <v>33.3</v>
      </c>
      <c r="D11" s="110">
        <f>B11/C11</f>
        <v>0.942942942942943</v>
      </c>
      <c r="E11" s="66">
        <v>37.2</v>
      </c>
      <c r="F11" s="118">
        <v>37.7</v>
      </c>
      <c r="G11" s="110">
        <f>E11/F11</f>
        <v>0.986737400530504</v>
      </c>
      <c r="H11" s="98"/>
      <c r="I11" s="98"/>
    </row>
    <row r="12" spans="1:9" ht="13.5" customHeight="1">
      <c r="A12" s="59" t="s">
        <v>110</v>
      </c>
      <c r="B12" s="65">
        <v>10154</v>
      </c>
      <c r="C12" s="119">
        <v>10768</v>
      </c>
      <c r="D12" s="110">
        <f>B12/C12</f>
        <v>0.9429791976225854</v>
      </c>
      <c r="E12" s="65">
        <v>11958</v>
      </c>
      <c r="F12" s="119">
        <v>12127</v>
      </c>
      <c r="G12" s="110">
        <f>E12/F12</f>
        <v>0.9860641543662901</v>
      </c>
      <c r="H12" s="98"/>
      <c r="I12" s="98"/>
    </row>
    <row r="13" spans="1:9" ht="15">
      <c r="A13" s="107" t="s">
        <v>15</v>
      </c>
      <c r="B13" s="84"/>
      <c r="C13" s="84"/>
      <c r="D13" s="84"/>
      <c r="E13" s="84"/>
      <c r="F13" s="84"/>
      <c r="G13" s="84"/>
      <c r="H13" s="98"/>
      <c r="I13" s="98"/>
    </row>
    <row r="14" spans="1:9" ht="26.25" customHeight="1">
      <c r="A14" s="60" t="s">
        <v>111</v>
      </c>
      <c r="B14" s="84">
        <v>0.4</v>
      </c>
      <c r="C14" s="84">
        <v>0.4</v>
      </c>
      <c r="D14" s="106">
        <f>C14/B14</f>
        <v>1</v>
      </c>
      <c r="E14" s="84">
        <v>0.04</v>
      </c>
      <c r="F14" s="84">
        <v>0.04</v>
      </c>
      <c r="G14" s="106">
        <f>F14/E14</f>
        <v>1</v>
      </c>
      <c r="H14" s="98"/>
      <c r="I14" s="98"/>
    </row>
    <row r="15" spans="1:9" ht="15">
      <c r="A15" s="99"/>
      <c r="B15" s="99"/>
      <c r="C15" s="99"/>
      <c r="D15" s="99"/>
      <c r="E15" s="99"/>
      <c r="F15" s="99"/>
      <c r="G15" s="111"/>
      <c r="H15" s="98"/>
      <c r="I15" s="98"/>
    </row>
    <row r="16" spans="1:9" ht="15">
      <c r="A16" s="112" t="s">
        <v>16</v>
      </c>
      <c r="B16" s="105"/>
      <c r="C16" s="105"/>
      <c r="D16" s="105"/>
      <c r="E16" s="105"/>
      <c r="F16" s="105"/>
      <c r="G16" s="105"/>
      <c r="H16" s="98"/>
      <c r="I16" s="98"/>
    </row>
    <row r="17" spans="1:9" ht="15">
      <c r="A17" s="105" t="s">
        <v>17</v>
      </c>
      <c r="B17" s="99"/>
      <c r="C17" s="99"/>
      <c r="D17" s="99"/>
      <c r="E17" s="99"/>
      <c r="F17" s="99"/>
      <c r="G17" s="99"/>
      <c r="H17" s="98"/>
      <c r="I17" s="98"/>
    </row>
    <row r="18" spans="1:9" ht="16.5">
      <c r="A18" s="113" t="s">
        <v>60</v>
      </c>
      <c r="B18" s="290" t="s">
        <v>194</v>
      </c>
      <c r="C18" s="290"/>
      <c r="D18" s="290"/>
      <c r="E18" s="99" t="s">
        <v>61</v>
      </c>
      <c r="F18" s="82">
        <v>98.7</v>
      </c>
      <c r="G18" s="99"/>
      <c r="H18" s="98"/>
      <c r="I18" s="98"/>
    </row>
    <row r="19" spans="1:9" ht="15">
      <c r="A19" s="105" t="s">
        <v>18</v>
      </c>
      <c r="B19" s="99"/>
      <c r="C19" s="99"/>
      <c r="D19" s="99"/>
      <c r="E19" s="99"/>
      <c r="F19" s="99"/>
      <c r="G19" s="99"/>
      <c r="H19" s="98"/>
      <c r="I19" s="98"/>
    </row>
    <row r="20" spans="1:9" ht="16.5">
      <c r="A20" s="113" t="s">
        <v>63</v>
      </c>
      <c r="B20" s="81">
        <v>1</v>
      </c>
      <c r="C20" s="99" t="s">
        <v>86</v>
      </c>
      <c r="D20" s="85">
        <v>100</v>
      </c>
      <c r="E20" s="99"/>
      <c r="F20" s="82"/>
      <c r="G20" s="99"/>
      <c r="H20" s="98"/>
      <c r="I20" s="98"/>
    </row>
    <row r="21" spans="1:9" ht="15">
      <c r="A21" s="105" t="s">
        <v>19</v>
      </c>
      <c r="B21" s="99"/>
      <c r="C21" s="99"/>
      <c r="D21" s="99"/>
      <c r="E21" s="99"/>
      <c r="F21" s="99"/>
      <c r="G21" s="99"/>
      <c r="H21" s="98"/>
      <c r="I21" s="98"/>
    </row>
    <row r="22" spans="1:9" ht="16.5">
      <c r="A22" s="113" t="s">
        <v>65</v>
      </c>
      <c r="B22" s="290" t="s">
        <v>145</v>
      </c>
      <c r="C22" s="290"/>
      <c r="D22" s="290"/>
      <c r="E22" s="99" t="s">
        <v>61</v>
      </c>
      <c r="F22" s="82">
        <v>94.3</v>
      </c>
      <c r="G22" s="99"/>
      <c r="H22" s="98"/>
      <c r="I22" s="98"/>
    </row>
    <row r="23" spans="1:9" ht="16.5">
      <c r="A23" s="113" t="s">
        <v>195</v>
      </c>
      <c r="B23" s="115">
        <v>1.05</v>
      </c>
      <c r="C23" s="99"/>
      <c r="D23" s="99"/>
      <c r="E23" s="99"/>
      <c r="F23" s="99"/>
      <c r="G23" s="99"/>
      <c r="H23" s="98"/>
      <c r="I23" s="98"/>
    </row>
    <row r="24" spans="1:9" ht="27.75" customHeight="1">
      <c r="A24" s="264" t="s">
        <v>132</v>
      </c>
      <c r="B24" s="264"/>
      <c r="C24" s="264"/>
      <c r="D24" s="264"/>
      <c r="E24" s="264"/>
      <c r="F24" s="264"/>
      <c r="G24" s="264"/>
      <c r="H24" s="98"/>
      <c r="I24" s="98"/>
    </row>
    <row r="25" spans="1:9" ht="46.5" customHeight="1">
      <c r="A25" s="254" t="s">
        <v>196</v>
      </c>
      <c r="B25" s="254"/>
      <c r="C25" s="254"/>
      <c r="D25" s="254"/>
      <c r="E25" s="254"/>
      <c r="F25" s="254"/>
      <c r="G25" s="254"/>
      <c r="H25" s="98"/>
      <c r="I25" s="98"/>
    </row>
    <row r="26" spans="1:9" ht="15">
      <c r="A26" s="112" t="s">
        <v>20</v>
      </c>
      <c r="B26" s="99"/>
      <c r="C26" s="99"/>
      <c r="D26" s="99"/>
      <c r="E26" s="99"/>
      <c r="F26" s="99"/>
      <c r="G26" s="99"/>
      <c r="H26" s="98"/>
      <c r="I26" s="98"/>
    </row>
    <row r="27" spans="1:9" ht="30.75" customHeight="1">
      <c r="A27" s="264" t="s">
        <v>21</v>
      </c>
      <c r="B27" s="264"/>
      <c r="C27" s="264"/>
      <c r="D27" s="264"/>
      <c r="E27" s="264"/>
      <c r="F27" s="264"/>
      <c r="G27" s="264"/>
      <c r="H27" s="98"/>
      <c r="I27" s="98"/>
    </row>
    <row r="28" spans="1:9" ht="15">
      <c r="A28" s="113" t="s">
        <v>85</v>
      </c>
      <c r="B28" s="105" t="s">
        <v>197</v>
      </c>
      <c r="C28" s="99"/>
      <c r="D28" s="82">
        <v>224</v>
      </c>
      <c r="E28" s="99"/>
      <c r="F28" s="99"/>
      <c r="G28" s="99"/>
      <c r="H28" s="98"/>
      <c r="I28" s="98"/>
    </row>
    <row r="29" spans="1:9" ht="31.5" customHeight="1">
      <c r="A29" s="264" t="s">
        <v>52</v>
      </c>
      <c r="B29" s="264"/>
      <c r="C29" s="264"/>
      <c r="D29" s="264"/>
      <c r="E29" s="264"/>
      <c r="F29" s="264"/>
      <c r="G29" s="264"/>
      <c r="H29" s="98"/>
      <c r="I29" s="98"/>
    </row>
    <row r="30" spans="1:9" ht="15">
      <c r="A30" s="99"/>
      <c r="B30" s="99"/>
      <c r="C30" s="99"/>
      <c r="D30" s="99"/>
      <c r="E30" s="99"/>
      <c r="F30" s="99"/>
      <c r="G30" s="99"/>
      <c r="H30" s="98"/>
      <c r="I30" s="98"/>
    </row>
    <row r="31" spans="1:9" ht="15">
      <c r="A31" s="99"/>
      <c r="B31" s="99"/>
      <c r="C31" s="99"/>
      <c r="D31" s="99"/>
      <c r="E31" s="99"/>
      <c r="F31" s="99"/>
      <c r="G31" s="99"/>
      <c r="H31" s="98"/>
      <c r="I31" s="98"/>
    </row>
  </sheetData>
  <sheetProtection/>
  <mergeCells count="14">
    <mergeCell ref="M8:R8"/>
    <mergeCell ref="B18:D18"/>
    <mergeCell ref="A25:G25"/>
    <mergeCell ref="A27:G27"/>
    <mergeCell ref="A29:G29"/>
    <mergeCell ref="B5:G5"/>
    <mergeCell ref="B22:D22"/>
    <mergeCell ref="A24:G24"/>
    <mergeCell ref="A2:G2"/>
    <mergeCell ref="B4:G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1014060</v>
      </c>
      <c r="H3" s="94"/>
    </row>
    <row r="4" spans="1:8" ht="32.25" customHeight="1">
      <c r="A4" s="34" t="s">
        <v>50</v>
      </c>
      <c r="B4" s="300" t="s">
        <v>144</v>
      </c>
      <c r="C4" s="300"/>
      <c r="D4" s="300"/>
      <c r="E4" s="300"/>
      <c r="F4" s="300"/>
      <c r="G4" s="300"/>
      <c r="H4" s="86"/>
    </row>
    <row r="5" spans="1:8" ht="45" customHeight="1">
      <c r="A5" s="32" t="s">
        <v>101</v>
      </c>
      <c r="B5" s="285" t="s">
        <v>198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8" ht="12.75" customHeight="1">
      <c r="A11" s="156" t="s">
        <v>199</v>
      </c>
      <c r="B11" s="50" t="s">
        <v>28</v>
      </c>
      <c r="C11" s="50" t="s">
        <v>28</v>
      </c>
      <c r="D11" s="50" t="s">
        <v>28</v>
      </c>
      <c r="E11" s="201">
        <v>51000</v>
      </c>
      <c r="F11" s="202">
        <v>50947</v>
      </c>
      <c r="G11" s="147">
        <f>E11/F11</f>
        <v>1.0010402967790055</v>
      </c>
      <c r="H11" s="98"/>
    </row>
    <row r="12" spans="1:8" ht="15">
      <c r="A12" s="107" t="s">
        <v>15</v>
      </c>
      <c r="B12" s="109"/>
      <c r="C12" s="109"/>
      <c r="D12" s="109"/>
      <c r="E12" s="184"/>
      <c r="F12" s="184"/>
      <c r="G12" s="184"/>
      <c r="H12" s="98"/>
    </row>
    <row r="13" spans="1:8" ht="15">
      <c r="A13" s="148" t="s">
        <v>109</v>
      </c>
      <c r="B13" s="109"/>
      <c r="C13" s="109"/>
      <c r="D13" s="109"/>
      <c r="E13" s="67" t="s">
        <v>14</v>
      </c>
      <c r="F13" s="67" t="s">
        <v>14</v>
      </c>
      <c r="G13" s="67">
        <v>100</v>
      </c>
      <c r="H13" s="98"/>
    </row>
    <row r="14" spans="1:8" ht="15">
      <c r="A14" s="99"/>
      <c r="B14" s="99"/>
      <c r="C14" s="99"/>
      <c r="D14" s="99"/>
      <c r="E14" s="99"/>
      <c r="F14" s="99"/>
      <c r="G14" s="111"/>
      <c r="H14" s="98"/>
    </row>
    <row r="15" spans="1:8" ht="15">
      <c r="A15" s="112" t="s">
        <v>16</v>
      </c>
      <c r="B15" s="105"/>
      <c r="C15" s="105"/>
      <c r="D15" s="105"/>
      <c r="E15" s="105"/>
      <c r="F15" s="105"/>
      <c r="G15" s="105"/>
      <c r="H15" s="98"/>
    </row>
    <row r="16" spans="1:8" ht="15">
      <c r="A16" s="105" t="s">
        <v>17</v>
      </c>
      <c r="B16" s="99"/>
      <c r="C16" s="99"/>
      <c r="D16" s="99"/>
      <c r="E16" s="99"/>
      <c r="F16" s="99"/>
      <c r="G16" s="99"/>
      <c r="H16" s="98"/>
    </row>
    <row r="17" spans="1:8" ht="16.5">
      <c r="A17" s="113" t="s">
        <v>60</v>
      </c>
      <c r="B17" s="117">
        <v>1.001</v>
      </c>
      <c r="C17" s="99" t="s">
        <v>86</v>
      </c>
      <c r="D17" s="82">
        <v>100.1</v>
      </c>
      <c r="G17" s="99"/>
      <c r="H17" s="98"/>
    </row>
    <row r="18" spans="1:8" ht="15">
      <c r="A18" s="105" t="s">
        <v>18</v>
      </c>
      <c r="B18" s="99"/>
      <c r="C18" s="99"/>
      <c r="D18" s="99"/>
      <c r="E18" s="99"/>
      <c r="F18" s="99"/>
      <c r="G18" s="99"/>
      <c r="H18" s="98"/>
    </row>
    <row r="19" spans="1:8" ht="16.5">
      <c r="A19" s="113" t="s">
        <v>63</v>
      </c>
      <c r="B19" s="11" t="s">
        <v>64</v>
      </c>
      <c r="C19" s="11">
        <v>100</v>
      </c>
      <c r="D19" s="57"/>
      <c r="E19" s="99"/>
      <c r="F19" s="82"/>
      <c r="G19" s="99"/>
      <c r="H19" s="98"/>
    </row>
    <row r="20" spans="1:8" ht="15">
      <c r="A20" s="105" t="s">
        <v>19</v>
      </c>
      <c r="B20" s="99"/>
      <c r="C20" s="99"/>
      <c r="D20" s="99"/>
      <c r="E20" s="99"/>
      <c r="F20" s="99"/>
      <c r="G20" s="99"/>
      <c r="H20" s="98"/>
    </row>
    <row r="21" spans="1:8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</row>
    <row r="22" spans="1:8" ht="16.5">
      <c r="A22" s="54" t="s">
        <v>51</v>
      </c>
      <c r="B22" s="115">
        <v>0</v>
      </c>
      <c r="C22" s="99"/>
      <c r="D22" s="99"/>
      <c r="E22" s="99"/>
      <c r="F22" s="99"/>
      <c r="G22" s="99"/>
      <c r="H22" s="98"/>
    </row>
    <row r="23" spans="1:8" ht="29.25" customHeight="1">
      <c r="A23" s="264" t="s">
        <v>132</v>
      </c>
      <c r="B23" s="264"/>
      <c r="C23" s="264"/>
      <c r="D23" s="264"/>
      <c r="E23" s="264"/>
      <c r="F23" s="264"/>
      <c r="G23" s="264"/>
      <c r="H23" s="98"/>
    </row>
    <row r="24" spans="1:8" ht="36.75" customHeight="1">
      <c r="A24" s="264" t="s">
        <v>148</v>
      </c>
      <c r="B24" s="264"/>
      <c r="C24" s="264"/>
      <c r="D24" s="264"/>
      <c r="E24" s="264"/>
      <c r="F24" s="264"/>
      <c r="G24" s="264"/>
      <c r="H24" s="98"/>
    </row>
    <row r="25" spans="1:8" ht="15">
      <c r="A25" s="112" t="s">
        <v>20</v>
      </c>
      <c r="B25" s="99"/>
      <c r="C25" s="99"/>
      <c r="D25" s="99"/>
      <c r="E25" s="99"/>
      <c r="F25" s="99"/>
      <c r="G25" s="99"/>
      <c r="H25" s="98"/>
    </row>
    <row r="26" spans="1:8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</row>
    <row r="27" spans="1:8" ht="15">
      <c r="A27" s="113" t="s">
        <v>85</v>
      </c>
      <c r="B27" s="105" t="s">
        <v>200</v>
      </c>
      <c r="C27" s="99"/>
      <c r="D27" s="82">
        <v>200.1</v>
      </c>
      <c r="E27" s="99"/>
      <c r="F27" s="99"/>
      <c r="G27" s="99"/>
      <c r="H27" s="98"/>
    </row>
    <row r="28" spans="1:8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</row>
    <row r="29" spans="1:8" ht="15">
      <c r="A29" s="99"/>
      <c r="B29" s="99"/>
      <c r="C29" s="99"/>
      <c r="D29" s="99"/>
      <c r="E29" s="99"/>
      <c r="F29" s="99"/>
      <c r="G29" s="99"/>
      <c r="H29" s="98"/>
    </row>
    <row r="30" spans="1:8" ht="15">
      <c r="A30" s="99"/>
      <c r="B30" s="99"/>
      <c r="C30" s="99"/>
      <c r="D30" s="99"/>
      <c r="E30" s="99"/>
      <c r="F30" s="99"/>
      <c r="G30" s="99"/>
      <c r="H30" s="98"/>
    </row>
  </sheetData>
  <sheetProtection/>
  <mergeCells count="12">
    <mergeCell ref="M8:R8"/>
    <mergeCell ref="A24:G24"/>
    <mergeCell ref="A26:G26"/>
    <mergeCell ref="A28:G28"/>
    <mergeCell ref="A2:G2"/>
    <mergeCell ref="B4:G4"/>
    <mergeCell ref="A7:G7"/>
    <mergeCell ref="A8:A9"/>
    <mergeCell ref="B8:D8"/>
    <mergeCell ref="E8:G8"/>
    <mergeCell ref="B5:G5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8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1014060</v>
      </c>
    </row>
    <row r="4" spans="1:8" ht="28.5" customHeight="1">
      <c r="A4" s="34" t="s">
        <v>50</v>
      </c>
      <c r="B4" s="300" t="s">
        <v>144</v>
      </c>
      <c r="C4" s="300"/>
      <c r="D4" s="300"/>
      <c r="E4" s="300"/>
      <c r="F4" s="300"/>
      <c r="G4" s="300"/>
      <c r="H4" s="86"/>
    </row>
    <row r="5" spans="1:8" ht="45" customHeight="1">
      <c r="A5" s="32" t="s">
        <v>90</v>
      </c>
      <c r="B5" s="285" t="s">
        <v>201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9" ht="29.25" customHeight="1">
      <c r="A11" s="156" t="s">
        <v>202</v>
      </c>
      <c r="B11" s="50" t="s">
        <v>28</v>
      </c>
      <c r="C11" s="50" t="s">
        <v>28</v>
      </c>
      <c r="D11" s="50" t="s">
        <v>28</v>
      </c>
      <c r="E11" s="201">
        <v>56000</v>
      </c>
      <c r="F11" s="202">
        <v>56000</v>
      </c>
      <c r="G11" s="106">
        <f>E11/F11</f>
        <v>1</v>
      </c>
      <c r="H11" s="16"/>
      <c r="I11" s="16"/>
    </row>
    <row r="12" spans="1:9" ht="15">
      <c r="A12" s="13" t="s">
        <v>15</v>
      </c>
      <c r="B12" s="8"/>
      <c r="C12" s="8"/>
      <c r="D12" s="8"/>
      <c r="E12" s="67"/>
      <c r="F12" s="67"/>
      <c r="G12" s="67"/>
      <c r="H12" s="16"/>
      <c r="I12" s="16"/>
    </row>
    <row r="13" spans="1:9" ht="26.25" customHeight="1">
      <c r="A13" s="148" t="s">
        <v>203</v>
      </c>
      <c r="B13" s="50" t="s">
        <v>28</v>
      </c>
      <c r="C13" s="50" t="s">
        <v>28</v>
      </c>
      <c r="D13" s="50" t="s">
        <v>28</v>
      </c>
      <c r="E13" s="67">
        <v>12.5</v>
      </c>
      <c r="F13" s="67">
        <v>12.5</v>
      </c>
      <c r="G13" s="106">
        <f>E13/F13</f>
        <v>1</v>
      </c>
      <c r="H13" s="16"/>
      <c r="I13" s="16"/>
    </row>
    <row r="14" spans="1:9" ht="15">
      <c r="A14" s="16"/>
      <c r="B14" s="5"/>
      <c r="C14" s="5"/>
      <c r="D14" s="5"/>
      <c r="E14" s="5"/>
      <c r="F14" s="5"/>
      <c r="G14" s="89"/>
      <c r="H14" s="16"/>
      <c r="I14" s="16"/>
    </row>
    <row r="15" spans="1:9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</row>
    <row r="16" spans="1:9" ht="15">
      <c r="A16" s="11" t="s">
        <v>17</v>
      </c>
      <c r="B16" s="5"/>
      <c r="C16" s="5"/>
      <c r="D16" s="5"/>
      <c r="E16" s="5"/>
      <c r="F16" s="5"/>
      <c r="G16" s="5"/>
      <c r="H16" s="16"/>
      <c r="I16" s="16"/>
    </row>
    <row r="17" spans="1:9" ht="16.5">
      <c r="A17" s="54" t="s">
        <v>60</v>
      </c>
      <c r="B17" s="75">
        <v>1</v>
      </c>
      <c r="C17" s="5" t="s">
        <v>86</v>
      </c>
      <c r="D17" s="40">
        <v>100</v>
      </c>
      <c r="E17" s="5"/>
      <c r="F17" s="55"/>
      <c r="G17" s="5"/>
      <c r="H17" s="16"/>
      <c r="I17" s="16"/>
    </row>
    <row r="18" spans="1:9" ht="15">
      <c r="A18" s="11" t="s">
        <v>18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63</v>
      </c>
      <c r="B19" s="81">
        <v>1</v>
      </c>
      <c r="C19" s="99" t="s">
        <v>86</v>
      </c>
      <c r="D19" s="85">
        <v>100</v>
      </c>
      <c r="E19" s="5"/>
      <c r="F19" s="55"/>
      <c r="G19" s="5"/>
      <c r="H19" s="16"/>
      <c r="I19" s="16"/>
    </row>
    <row r="20" spans="1:9" ht="15">
      <c r="A20" s="11" t="s">
        <v>19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65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</row>
    <row r="22" spans="1:9" ht="16.5">
      <c r="A22" s="54" t="s">
        <v>51</v>
      </c>
      <c r="B22" s="42">
        <v>0</v>
      </c>
      <c r="C22" s="5"/>
      <c r="D22" s="5"/>
      <c r="E22" s="5"/>
      <c r="F22" s="5"/>
      <c r="G22" s="5"/>
      <c r="H22" s="16"/>
      <c r="I22" s="16"/>
    </row>
    <row r="23" spans="1:9" ht="27.75" customHeight="1">
      <c r="A23" s="264" t="s">
        <v>132</v>
      </c>
      <c r="B23" s="264"/>
      <c r="C23" s="264"/>
      <c r="D23" s="264"/>
      <c r="E23" s="264"/>
      <c r="F23" s="264"/>
      <c r="G23" s="264"/>
      <c r="H23" s="16"/>
      <c r="I23" s="16"/>
    </row>
    <row r="24" spans="1:9" ht="46.5" customHeight="1">
      <c r="A24" s="264" t="s">
        <v>148</v>
      </c>
      <c r="B24" s="264"/>
      <c r="C24" s="264"/>
      <c r="D24" s="264"/>
      <c r="E24" s="264"/>
      <c r="F24" s="264"/>
      <c r="G24" s="264"/>
      <c r="H24" s="16"/>
      <c r="I24" s="16"/>
    </row>
    <row r="25" spans="1:9" ht="15">
      <c r="A25" s="10" t="s">
        <v>20</v>
      </c>
      <c r="B25" s="5"/>
      <c r="C25" s="5"/>
      <c r="D25" s="5"/>
      <c r="E25" s="5"/>
      <c r="F25" s="5"/>
      <c r="G25" s="5"/>
      <c r="H25" s="16"/>
      <c r="I25" s="16"/>
    </row>
    <row r="26" spans="1:9" ht="30.75" customHeight="1">
      <c r="A26" s="252" t="s">
        <v>21</v>
      </c>
      <c r="B26" s="252"/>
      <c r="C26" s="252"/>
      <c r="D26" s="252"/>
      <c r="E26" s="252"/>
      <c r="F26" s="252"/>
      <c r="G26" s="252"/>
      <c r="H26" s="16"/>
      <c r="I26" s="16"/>
    </row>
    <row r="27" spans="1:9" ht="15">
      <c r="A27" s="54" t="s">
        <v>85</v>
      </c>
      <c r="B27" s="11" t="s">
        <v>84</v>
      </c>
      <c r="C27" s="5"/>
      <c r="D27" s="85">
        <v>200</v>
      </c>
      <c r="E27" s="5"/>
      <c r="F27" s="5"/>
      <c r="G27" s="5"/>
      <c r="H27" s="16"/>
      <c r="I27" s="16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16"/>
      <c r="I28" s="16"/>
    </row>
    <row r="29" spans="1:9" ht="15">
      <c r="A29" s="5"/>
      <c r="B29" s="5"/>
      <c r="C29" s="5"/>
      <c r="D29" s="5"/>
      <c r="E29" s="5"/>
      <c r="F29" s="5"/>
      <c r="G29" s="5"/>
      <c r="H29" s="16"/>
      <c r="I29" s="16"/>
    </row>
    <row r="30" spans="1:9" ht="15">
      <c r="A30" s="5"/>
      <c r="B30" s="5"/>
      <c r="C30" s="5"/>
      <c r="D30" s="5"/>
      <c r="E30" s="5"/>
      <c r="F30" s="5"/>
      <c r="G30" s="5"/>
      <c r="H30" s="16"/>
      <c r="I30" s="16"/>
    </row>
  </sheetData>
  <sheetProtection/>
  <mergeCells count="12">
    <mergeCell ref="A2:G2"/>
    <mergeCell ref="B4:G4"/>
    <mergeCell ref="A7:G7"/>
    <mergeCell ref="A8:A9"/>
    <mergeCell ref="B8:D8"/>
    <mergeCell ref="E8:G8"/>
    <mergeCell ref="M8:R8"/>
    <mergeCell ref="A24:G24"/>
    <mergeCell ref="A26:G26"/>
    <mergeCell ref="A28:G28"/>
    <mergeCell ref="B5:G5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8.14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1014060</v>
      </c>
      <c r="H3" s="94"/>
    </row>
    <row r="4" spans="1:8" ht="41.25" customHeight="1">
      <c r="A4" s="34" t="s">
        <v>50</v>
      </c>
      <c r="B4" s="300" t="s">
        <v>144</v>
      </c>
      <c r="C4" s="300"/>
      <c r="D4" s="300"/>
      <c r="E4" s="300"/>
      <c r="F4" s="300"/>
      <c r="G4" s="300"/>
      <c r="H4" s="86"/>
    </row>
    <row r="5" spans="1:8" ht="45" customHeight="1">
      <c r="A5" s="32" t="s">
        <v>100</v>
      </c>
      <c r="B5" s="285" t="s">
        <v>204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9" ht="22.5" customHeight="1">
      <c r="A11" s="204" t="s">
        <v>199</v>
      </c>
      <c r="B11" s="50" t="s">
        <v>28</v>
      </c>
      <c r="C11" s="50" t="s">
        <v>28</v>
      </c>
      <c r="D11" s="50" t="s">
        <v>28</v>
      </c>
      <c r="E11" s="206">
        <v>176700</v>
      </c>
      <c r="F11" s="207">
        <v>175737</v>
      </c>
      <c r="G11" s="203">
        <f>E11/F11</f>
        <v>1.0054797794431451</v>
      </c>
      <c r="H11" s="98"/>
      <c r="I11" s="98"/>
    </row>
    <row r="12" spans="1:9" ht="15">
      <c r="A12" s="107" t="s">
        <v>15</v>
      </c>
      <c r="B12" s="109"/>
      <c r="C12" s="109"/>
      <c r="D12" s="109"/>
      <c r="E12" s="84"/>
      <c r="F12" s="84"/>
      <c r="G12" s="84"/>
      <c r="H12" s="98"/>
      <c r="I12" s="98"/>
    </row>
    <row r="13" spans="1:9" ht="29.25" customHeight="1">
      <c r="A13" s="205" t="s">
        <v>109</v>
      </c>
      <c r="B13" s="50" t="s">
        <v>28</v>
      </c>
      <c r="C13" s="50" t="s">
        <v>28</v>
      </c>
      <c r="D13" s="50" t="s">
        <v>28</v>
      </c>
      <c r="E13" s="84" t="s">
        <v>14</v>
      </c>
      <c r="F13" s="84" t="s">
        <v>14</v>
      </c>
      <c r="G13" s="106">
        <v>100</v>
      </c>
      <c r="H13" s="98"/>
      <c r="I13" s="98"/>
    </row>
    <row r="14" spans="1:9" ht="15">
      <c r="A14" s="99"/>
      <c r="B14" s="99"/>
      <c r="C14" s="99"/>
      <c r="D14" s="99"/>
      <c r="E14" s="99"/>
      <c r="F14" s="99"/>
      <c r="G14" s="111"/>
      <c r="H14" s="98"/>
      <c r="I14" s="98"/>
    </row>
    <row r="15" spans="1:9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98"/>
    </row>
    <row r="16" spans="1:9" ht="15">
      <c r="A16" s="105" t="s">
        <v>17</v>
      </c>
      <c r="B16" s="99"/>
      <c r="C16" s="99"/>
      <c r="D16" s="99"/>
      <c r="E16" s="99"/>
      <c r="F16" s="99"/>
      <c r="G16" s="99"/>
      <c r="H16" s="98"/>
      <c r="I16" s="98"/>
    </row>
    <row r="17" spans="1:9" ht="16.5">
      <c r="A17" s="113" t="s">
        <v>60</v>
      </c>
      <c r="B17" s="198">
        <v>1.01</v>
      </c>
      <c r="C17" s="99" t="s">
        <v>86</v>
      </c>
      <c r="D17" s="85">
        <v>101</v>
      </c>
      <c r="E17" s="99"/>
      <c r="F17" s="82"/>
      <c r="G17" s="99"/>
      <c r="H17" s="98"/>
      <c r="I17" s="98"/>
    </row>
    <row r="18" spans="1:9" ht="15">
      <c r="A18" s="105" t="s">
        <v>18</v>
      </c>
      <c r="B18" s="99"/>
      <c r="C18" s="99"/>
      <c r="D18" s="99"/>
      <c r="E18" s="99"/>
      <c r="F18" s="99"/>
      <c r="G18" s="99"/>
      <c r="H18" s="98"/>
      <c r="I18" s="98"/>
    </row>
    <row r="19" spans="1:9" ht="16.5">
      <c r="A19" s="113" t="s">
        <v>63</v>
      </c>
      <c r="B19" s="105" t="s">
        <v>64</v>
      </c>
      <c r="C19" s="82">
        <v>100</v>
      </c>
      <c r="D19" s="85"/>
      <c r="E19" s="99"/>
      <c r="F19" s="82"/>
      <c r="G19" s="99"/>
      <c r="H19" s="98"/>
      <c r="I19" s="98"/>
    </row>
    <row r="20" spans="1:9" ht="15">
      <c r="A20" s="105" t="s">
        <v>19</v>
      </c>
      <c r="B20" s="99"/>
      <c r="C20" s="99"/>
      <c r="D20" s="99"/>
      <c r="E20" s="99"/>
      <c r="F20" s="99"/>
      <c r="G20" s="99"/>
      <c r="H20" s="98"/>
      <c r="I20" s="98"/>
    </row>
    <row r="21" spans="1:9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  <c r="I21" s="98"/>
    </row>
    <row r="22" spans="1:9" ht="16.5">
      <c r="A22" s="54" t="s">
        <v>51</v>
      </c>
      <c r="B22" s="115">
        <v>0</v>
      </c>
      <c r="C22" s="99"/>
      <c r="D22" s="99"/>
      <c r="E22" s="99"/>
      <c r="F22" s="99"/>
      <c r="G22" s="99"/>
      <c r="H22" s="98"/>
      <c r="I22" s="98"/>
    </row>
    <row r="23" spans="1:9" ht="39.75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98"/>
    </row>
    <row r="24" spans="1:9" ht="46.5" customHeight="1">
      <c r="A24" s="264" t="s">
        <v>148</v>
      </c>
      <c r="B24" s="264"/>
      <c r="C24" s="264"/>
      <c r="D24" s="264"/>
      <c r="E24" s="264"/>
      <c r="F24" s="264"/>
      <c r="G24" s="264"/>
      <c r="H24" s="98"/>
      <c r="I24" s="98"/>
    </row>
    <row r="25" spans="1:9" ht="15">
      <c r="A25" s="112" t="s">
        <v>20</v>
      </c>
      <c r="B25" s="99"/>
      <c r="C25" s="99"/>
      <c r="D25" s="99"/>
      <c r="E25" s="99"/>
      <c r="F25" s="99"/>
      <c r="G25" s="99"/>
      <c r="H25" s="98"/>
      <c r="I25" s="98"/>
    </row>
    <row r="26" spans="1:9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98"/>
    </row>
    <row r="27" spans="1:9" ht="15">
      <c r="A27" s="113" t="s">
        <v>85</v>
      </c>
      <c r="B27" s="105" t="s">
        <v>205</v>
      </c>
      <c r="C27" s="99"/>
      <c r="D27" s="85">
        <v>201</v>
      </c>
      <c r="E27" s="99"/>
      <c r="F27" s="99"/>
      <c r="G27" s="99"/>
      <c r="H27" s="98"/>
      <c r="I27" s="98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  <c r="I28" s="98"/>
    </row>
    <row r="29" spans="1:9" ht="15">
      <c r="A29" s="99"/>
      <c r="B29" s="99"/>
      <c r="C29" s="99"/>
      <c r="D29" s="99"/>
      <c r="E29" s="99"/>
      <c r="F29" s="99"/>
      <c r="G29" s="99"/>
      <c r="H29" s="98"/>
      <c r="I29" s="98"/>
    </row>
    <row r="30" spans="1:9" ht="15">
      <c r="A30" s="99"/>
      <c r="B30" s="99"/>
      <c r="C30" s="99"/>
      <c r="D30" s="99"/>
      <c r="E30" s="99"/>
      <c r="F30" s="99"/>
      <c r="G30" s="99"/>
      <c r="H30" s="98"/>
      <c r="I30" s="98"/>
    </row>
    <row r="31" spans="1:9" ht="12.75">
      <c r="A31" s="98"/>
      <c r="B31" s="98"/>
      <c r="C31" s="98"/>
      <c r="D31" s="98"/>
      <c r="E31" s="98"/>
      <c r="F31" s="98"/>
      <c r="G31" s="98"/>
      <c r="H31" s="98"/>
      <c r="I31" s="98"/>
    </row>
  </sheetData>
  <sheetProtection/>
  <mergeCells count="12">
    <mergeCell ref="A2:G2"/>
    <mergeCell ref="B4:G4"/>
    <mergeCell ref="A7:G7"/>
    <mergeCell ref="A8:A9"/>
    <mergeCell ref="B8:D8"/>
    <mergeCell ref="E8:G8"/>
    <mergeCell ref="M8:R8"/>
    <mergeCell ref="A24:G24"/>
    <mergeCell ref="A26:G26"/>
    <mergeCell ref="A28:G28"/>
    <mergeCell ref="B5:G5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7" ht="15.75">
      <c r="B3" s="247" t="s">
        <v>173</v>
      </c>
      <c r="C3" s="247"/>
      <c r="D3" s="247"/>
      <c r="E3" s="247"/>
      <c r="F3" s="247"/>
      <c r="G3" s="94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10" ht="12.75">
      <c r="C12" s="1"/>
      <c r="E12" s="3"/>
      <c r="G12" s="3"/>
      <c r="H12" s="3"/>
      <c r="I12" s="3"/>
      <c r="J12" s="3"/>
    </row>
    <row r="13" spans="1:11" ht="33" customHeight="1">
      <c r="A13" s="21" t="s">
        <v>5</v>
      </c>
      <c r="B13">
        <v>1014060</v>
      </c>
      <c r="C13" s="256" t="s">
        <v>144</v>
      </c>
      <c r="D13" s="256"/>
      <c r="E13" s="256"/>
      <c r="F13" s="256"/>
      <c r="G13" s="24"/>
      <c r="H13" s="24"/>
      <c r="I13" s="24"/>
      <c r="J13" s="24"/>
      <c r="K13" s="24"/>
    </row>
    <row r="14" spans="2:10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  <c r="J14" s="3"/>
    </row>
    <row r="15" spans="2:10" ht="12.75">
      <c r="B15" s="16"/>
      <c r="G15" s="3"/>
      <c r="H15" s="3"/>
      <c r="I15" s="3"/>
      <c r="J15" s="3"/>
    </row>
    <row r="16" spans="2:10" ht="15.75">
      <c r="B16" s="15" t="s">
        <v>23</v>
      </c>
      <c r="G16" s="3"/>
      <c r="H16" s="3"/>
      <c r="I16" s="3"/>
      <c r="J16" s="3"/>
    </row>
    <row r="17" spans="2:10" ht="15.75">
      <c r="B17" s="15"/>
      <c r="G17" s="3"/>
      <c r="H17" s="3"/>
      <c r="I17" s="3"/>
      <c r="J17" s="3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58" t="s">
        <v>88</v>
      </c>
      <c r="D22" s="84"/>
      <c r="E22" s="84"/>
      <c r="F22" s="84"/>
    </row>
    <row r="23" spans="2:8" ht="29.25" customHeight="1">
      <c r="B23" s="19"/>
      <c r="C23" s="159" t="s">
        <v>122</v>
      </c>
      <c r="D23" s="84">
        <v>224</v>
      </c>
      <c r="E23" s="84"/>
      <c r="F23" s="84"/>
      <c r="G23" s="38"/>
      <c r="H23" s="38"/>
    </row>
    <row r="24" spans="2:8" ht="12" customHeight="1">
      <c r="B24" s="19"/>
      <c r="C24" s="158" t="s">
        <v>89</v>
      </c>
      <c r="D24" s="84"/>
      <c r="E24" s="84"/>
      <c r="F24" s="84"/>
      <c r="G24" s="38"/>
      <c r="H24" s="38"/>
    </row>
    <row r="25" spans="2:8" ht="45" customHeight="1">
      <c r="B25" s="19"/>
      <c r="C25" s="208" t="s">
        <v>198</v>
      </c>
      <c r="D25" s="84"/>
      <c r="E25" s="84">
        <v>200.1</v>
      </c>
      <c r="F25" s="84"/>
      <c r="G25" s="38"/>
      <c r="H25" s="38"/>
    </row>
    <row r="26" spans="2:8" ht="14.25" customHeight="1">
      <c r="B26" s="19"/>
      <c r="C26" s="158" t="s">
        <v>91</v>
      </c>
      <c r="D26" s="84"/>
      <c r="E26" s="84"/>
      <c r="F26" s="84"/>
      <c r="G26" s="38"/>
      <c r="H26" s="38"/>
    </row>
    <row r="27" spans="2:8" ht="45.75" customHeight="1">
      <c r="B27" s="19"/>
      <c r="C27" s="208" t="s">
        <v>201</v>
      </c>
      <c r="D27" s="84"/>
      <c r="E27" s="155">
        <v>200</v>
      </c>
      <c r="F27" s="84"/>
      <c r="G27" s="38"/>
      <c r="H27" s="38"/>
    </row>
    <row r="28" spans="2:8" ht="15.75" customHeight="1">
      <c r="B28" s="19"/>
      <c r="C28" s="158" t="s">
        <v>99</v>
      </c>
      <c r="D28" s="84"/>
      <c r="E28" s="84"/>
      <c r="F28" s="84"/>
      <c r="G28" s="38"/>
      <c r="H28" s="38"/>
    </row>
    <row r="29" spans="2:8" ht="34.5" customHeight="1">
      <c r="B29" s="19"/>
      <c r="C29" s="208" t="s">
        <v>204</v>
      </c>
      <c r="D29" s="84"/>
      <c r="E29" s="84">
        <v>201</v>
      </c>
      <c r="F29" s="84"/>
      <c r="G29" s="38"/>
      <c r="H29" s="38"/>
    </row>
    <row r="30" spans="2:8" ht="22.5" customHeight="1">
      <c r="B30" s="19"/>
      <c r="C30" s="162" t="s">
        <v>29</v>
      </c>
      <c r="D30" s="84">
        <f>SUM(D23:D29)</f>
        <v>224</v>
      </c>
      <c r="E30" s="84">
        <f>SUM(E23:E29)</f>
        <v>601.1</v>
      </c>
      <c r="F30" s="84">
        <f>SUM(F23:F29)</f>
        <v>0</v>
      </c>
      <c r="G30" s="38"/>
      <c r="H30" s="38"/>
    </row>
    <row r="31" spans="2:6" ht="18.75" customHeight="1">
      <c r="B31" s="19"/>
      <c r="C31" s="164" t="s">
        <v>43</v>
      </c>
      <c r="D31" s="301">
        <f>(D30+E30+F30)/4</f>
        <v>206.275</v>
      </c>
      <c r="E31" s="301"/>
      <c r="F31" s="301"/>
    </row>
    <row r="32" spans="2:6" s="23" customFormat="1" ht="11.25">
      <c r="B32" s="22" t="s">
        <v>37</v>
      </c>
      <c r="C32" s="165"/>
      <c r="D32" s="165"/>
      <c r="E32" s="165"/>
      <c r="F32" s="165"/>
    </row>
    <row r="33" spans="2:6" ht="15.75">
      <c r="B33" s="15"/>
      <c r="C33" s="94"/>
      <c r="D33" s="94"/>
      <c r="E33" s="94"/>
      <c r="F33" s="94"/>
    </row>
    <row r="34" spans="2:6" ht="15.75">
      <c r="B34" s="15" t="s">
        <v>30</v>
      </c>
      <c r="C34" s="94"/>
      <c r="D34" s="94"/>
      <c r="E34" s="94"/>
      <c r="F34" s="94"/>
    </row>
    <row r="35" ht="15.75">
      <c r="B35" s="15"/>
    </row>
    <row r="36" spans="2:6" ht="49.5" customHeight="1">
      <c r="B36" s="20" t="s">
        <v>6</v>
      </c>
      <c r="C36" s="20" t="s">
        <v>34</v>
      </c>
      <c r="D36" s="273" t="s">
        <v>31</v>
      </c>
      <c r="E36" s="273"/>
      <c r="F36" s="273"/>
    </row>
    <row r="37" spans="2:6" ht="15.75">
      <c r="B37" s="7">
        <v>1</v>
      </c>
      <c r="C37" s="7">
        <v>2</v>
      </c>
      <c r="D37" s="243">
        <v>3</v>
      </c>
      <c r="E37" s="243"/>
      <c r="F37" s="243"/>
    </row>
    <row r="38" spans="2:6" ht="15.75">
      <c r="B38" s="19"/>
      <c r="C38" s="19"/>
      <c r="D38" s="239"/>
      <c r="E38" s="239"/>
      <c r="F38" s="239"/>
    </row>
    <row r="39" spans="2:6" ht="15.75">
      <c r="B39" s="19"/>
      <c r="C39" s="19"/>
      <c r="D39" s="239"/>
      <c r="E39" s="239"/>
      <c r="F39" s="239"/>
    </row>
    <row r="40" spans="2:3" ht="12.75">
      <c r="B40" s="22" t="s">
        <v>36</v>
      </c>
      <c r="C40" s="23"/>
    </row>
    <row r="41" ht="12.75">
      <c r="B41" s="16"/>
    </row>
    <row r="42" ht="12.75">
      <c r="B42" s="16"/>
    </row>
    <row r="43" spans="2:6" ht="27" customHeight="1">
      <c r="B43" s="240" t="s">
        <v>121</v>
      </c>
      <c r="C43" s="240"/>
      <c r="D43" s="266" t="s">
        <v>68</v>
      </c>
      <c r="E43" s="266"/>
      <c r="F43" s="266"/>
    </row>
    <row r="44" spans="2:6" ht="4.5" customHeight="1" hidden="1">
      <c r="B44" s="240"/>
      <c r="C44" s="240"/>
      <c r="D44" s="267"/>
      <c r="E44" s="267"/>
      <c r="F44" s="267"/>
    </row>
    <row r="45" spans="2:10" ht="15">
      <c r="B45" s="33"/>
      <c r="C45" s="33"/>
      <c r="D45" s="5" t="s">
        <v>32</v>
      </c>
      <c r="E45" s="47" t="s">
        <v>33</v>
      </c>
      <c r="F45" s="48"/>
      <c r="I45" s="16"/>
      <c r="J45" s="16"/>
    </row>
  </sheetData>
  <sheetProtection/>
  <mergeCells count="18">
    <mergeCell ref="D37:F37"/>
    <mergeCell ref="D38:F38"/>
    <mergeCell ref="D39:F39"/>
    <mergeCell ref="B43:C44"/>
    <mergeCell ref="D43:F44"/>
    <mergeCell ref="C13:F13"/>
    <mergeCell ref="C14:F14"/>
    <mergeCell ref="B18:B19"/>
    <mergeCell ref="C18:C19"/>
    <mergeCell ref="D18:F18"/>
    <mergeCell ref="D36:F36"/>
    <mergeCell ref="B2:F2"/>
    <mergeCell ref="B3:F3"/>
    <mergeCell ref="C5:F5"/>
    <mergeCell ref="C6:F6"/>
    <mergeCell ref="C9:F9"/>
    <mergeCell ref="C10:F10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4.7109375" style="0" customWidth="1"/>
    <col min="2" max="2" width="10.71093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1011100</v>
      </c>
      <c r="H3" s="94"/>
    </row>
    <row r="4" spans="1:8" ht="47.25" customHeight="1">
      <c r="A4" s="34" t="s">
        <v>50</v>
      </c>
      <c r="B4" s="256" t="s">
        <v>146</v>
      </c>
      <c r="C4" s="256"/>
      <c r="D4" s="256"/>
      <c r="E4" s="256"/>
      <c r="F4" s="256"/>
      <c r="G4" s="256"/>
      <c r="H4" s="86"/>
    </row>
    <row r="5" spans="1:8" ht="45" customHeight="1">
      <c r="A5" s="32" t="s">
        <v>87</v>
      </c>
      <c r="B5" s="302" t="s">
        <v>112</v>
      </c>
      <c r="C5" s="303"/>
      <c r="D5" s="303"/>
      <c r="E5" s="303"/>
      <c r="F5" s="303"/>
      <c r="G5" s="303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12.75" customHeight="1">
      <c r="A11" s="49" t="s">
        <v>113</v>
      </c>
      <c r="B11" s="66">
        <v>7.8</v>
      </c>
      <c r="C11" s="80">
        <v>7.9</v>
      </c>
      <c r="D11" s="68">
        <f>C11/B11</f>
        <v>1.012820512820513</v>
      </c>
      <c r="E11" s="66">
        <v>7.2</v>
      </c>
      <c r="F11" s="80">
        <v>7.2</v>
      </c>
      <c r="G11" s="106">
        <f>F11/E11</f>
        <v>1</v>
      </c>
    </row>
    <row r="12" spans="1:7" ht="25.5" customHeight="1">
      <c r="A12" s="87" t="s">
        <v>114</v>
      </c>
      <c r="B12" s="66">
        <v>15924.5</v>
      </c>
      <c r="C12" s="64">
        <v>14819.1</v>
      </c>
      <c r="D12" s="68">
        <f>B12/C12</f>
        <v>1.074592923996734</v>
      </c>
      <c r="E12" s="65">
        <v>17461</v>
      </c>
      <c r="F12" s="64">
        <v>17460</v>
      </c>
      <c r="G12" s="106">
        <f>E12/F12</f>
        <v>1.000057273768614</v>
      </c>
    </row>
    <row r="13" spans="1:7" ht="13.5" customHeight="1">
      <c r="A13" s="87" t="s">
        <v>115</v>
      </c>
      <c r="B13" s="66">
        <v>988.3</v>
      </c>
      <c r="C13" s="64">
        <v>972</v>
      </c>
      <c r="D13" s="68">
        <f>C13/B13</f>
        <v>0.9835070322776486</v>
      </c>
      <c r="E13" s="65">
        <v>994</v>
      </c>
      <c r="F13" s="64">
        <v>962</v>
      </c>
      <c r="G13" s="110">
        <f>E13/F13</f>
        <v>1.0332640332640333</v>
      </c>
    </row>
    <row r="14" spans="1:7" ht="15">
      <c r="A14" s="13" t="s">
        <v>15</v>
      </c>
      <c r="B14" s="67"/>
      <c r="C14" s="67"/>
      <c r="D14" s="67"/>
      <c r="E14" s="67"/>
      <c r="F14" s="67"/>
      <c r="G14" s="67"/>
    </row>
    <row r="15" spans="1:7" ht="51.75" customHeight="1">
      <c r="A15" s="88" t="s">
        <v>116</v>
      </c>
      <c r="B15" s="67">
        <v>0.7</v>
      </c>
      <c r="C15" s="67">
        <v>0.7</v>
      </c>
      <c r="D15" s="83">
        <f>C15/B15</f>
        <v>1</v>
      </c>
      <c r="E15" s="67">
        <v>0.7</v>
      </c>
      <c r="F15" s="67">
        <v>0.7</v>
      </c>
      <c r="G15" s="83">
        <f>F15/E15</f>
        <v>1</v>
      </c>
    </row>
    <row r="16" spans="1:7" ht="40.5" customHeight="1">
      <c r="A16" s="88" t="s">
        <v>117</v>
      </c>
      <c r="B16" s="67">
        <v>6.2</v>
      </c>
      <c r="C16" s="67">
        <v>6.6</v>
      </c>
      <c r="D16" s="68">
        <f>C16/B16</f>
        <v>1.064516129032258</v>
      </c>
      <c r="E16" s="67">
        <v>5.7</v>
      </c>
      <c r="F16" s="67">
        <v>5.6</v>
      </c>
      <c r="G16" s="68">
        <f>F16/E16</f>
        <v>0.9824561403508771</v>
      </c>
    </row>
    <row r="17" spans="1:9" ht="15">
      <c r="A17" s="5"/>
      <c r="B17" s="5"/>
      <c r="C17" s="5"/>
      <c r="D17" s="5"/>
      <c r="E17" s="5"/>
      <c r="F17" s="5"/>
      <c r="G17" s="89"/>
      <c r="H17" s="16"/>
      <c r="I17" s="16"/>
    </row>
    <row r="18" spans="1:9" ht="15">
      <c r="A18" s="10" t="s">
        <v>16</v>
      </c>
      <c r="B18" s="11"/>
      <c r="C18" s="11"/>
      <c r="D18" s="11"/>
      <c r="E18" s="11"/>
      <c r="F18" s="11"/>
      <c r="G18" s="11"/>
      <c r="H18" s="16"/>
      <c r="I18" s="16"/>
    </row>
    <row r="19" spans="1:9" ht="15">
      <c r="A19" s="105" t="s">
        <v>17</v>
      </c>
      <c r="B19" s="99"/>
      <c r="C19" s="99"/>
      <c r="D19" s="99"/>
      <c r="E19" s="99"/>
      <c r="F19" s="99"/>
      <c r="G19" s="99"/>
      <c r="H19" s="98"/>
      <c r="I19" s="98"/>
    </row>
    <row r="20" spans="1:9" ht="16.5">
      <c r="A20" s="113" t="s">
        <v>60</v>
      </c>
      <c r="B20" s="290" t="s">
        <v>206</v>
      </c>
      <c r="C20" s="290"/>
      <c r="D20" s="290"/>
      <c r="E20" s="99" t="s">
        <v>62</v>
      </c>
      <c r="F20" s="82">
        <v>101.1</v>
      </c>
      <c r="G20" s="99"/>
      <c r="H20" s="98"/>
      <c r="I20" s="98"/>
    </row>
    <row r="21" spans="1:9" ht="15">
      <c r="A21" s="105" t="s">
        <v>18</v>
      </c>
      <c r="B21" s="99"/>
      <c r="C21" s="99"/>
      <c r="D21" s="99"/>
      <c r="E21" s="99"/>
      <c r="F21" s="99"/>
      <c r="G21" s="99"/>
      <c r="H21" s="98"/>
      <c r="I21" s="98"/>
    </row>
    <row r="22" spans="1:9" ht="16.5">
      <c r="A22" s="113" t="s">
        <v>63</v>
      </c>
      <c r="B22" s="81" t="s">
        <v>207</v>
      </c>
      <c r="C22" s="99" t="s">
        <v>61</v>
      </c>
      <c r="D22" s="82">
        <v>99.1</v>
      </c>
      <c r="E22" s="99"/>
      <c r="F22" s="82"/>
      <c r="G22" s="99"/>
      <c r="H22" s="98"/>
      <c r="I22" s="98"/>
    </row>
    <row r="23" spans="1:9" ht="15">
      <c r="A23" s="105" t="s">
        <v>19</v>
      </c>
      <c r="B23" s="99"/>
      <c r="C23" s="99"/>
      <c r="D23" s="99"/>
      <c r="E23" s="99"/>
      <c r="F23" s="99"/>
      <c r="G23" s="99"/>
      <c r="H23" s="98"/>
      <c r="I23" s="98"/>
    </row>
    <row r="24" spans="1:9" ht="16.5">
      <c r="A24" s="113" t="s">
        <v>65</v>
      </c>
      <c r="B24" s="290" t="s">
        <v>147</v>
      </c>
      <c r="C24" s="290"/>
      <c r="D24" s="290"/>
      <c r="E24" s="99" t="s">
        <v>62</v>
      </c>
      <c r="F24" s="82">
        <v>102.4</v>
      </c>
      <c r="G24" s="99"/>
      <c r="H24" s="98"/>
      <c r="I24" s="98"/>
    </row>
    <row r="25" spans="1:9" ht="16.5">
      <c r="A25" s="113" t="s">
        <v>208</v>
      </c>
      <c r="B25" s="115">
        <v>0.99</v>
      </c>
      <c r="C25" s="99"/>
      <c r="D25" s="99"/>
      <c r="E25" s="99"/>
      <c r="F25" s="99"/>
      <c r="G25" s="99"/>
      <c r="H25" s="98"/>
      <c r="I25" s="98"/>
    </row>
    <row r="26" spans="1:9" ht="28.5" customHeight="1">
      <c r="A26" s="252" t="s">
        <v>132</v>
      </c>
      <c r="B26" s="252"/>
      <c r="C26" s="252"/>
      <c r="D26" s="252"/>
      <c r="E26" s="252"/>
      <c r="F26" s="252"/>
      <c r="G26" s="252"/>
      <c r="H26" s="98"/>
      <c r="I26" s="98"/>
    </row>
    <row r="27" spans="1:9" ht="34.5" customHeight="1">
      <c r="A27" s="264" t="s">
        <v>189</v>
      </c>
      <c r="B27" s="264"/>
      <c r="C27" s="264"/>
      <c r="D27" s="264"/>
      <c r="E27" s="264"/>
      <c r="F27" s="264"/>
      <c r="G27" s="264"/>
      <c r="H27" s="98"/>
      <c r="I27" s="98"/>
    </row>
    <row r="28" spans="1:9" ht="15">
      <c r="A28" s="112" t="s">
        <v>20</v>
      </c>
      <c r="B28" s="99"/>
      <c r="C28" s="99"/>
      <c r="D28" s="99"/>
      <c r="E28" s="99"/>
      <c r="F28" s="99"/>
      <c r="G28" s="99"/>
      <c r="H28" s="98"/>
      <c r="I28" s="98"/>
    </row>
    <row r="29" spans="1:9" ht="30.75" customHeight="1">
      <c r="A29" s="264" t="s">
        <v>21</v>
      </c>
      <c r="B29" s="264"/>
      <c r="C29" s="264"/>
      <c r="D29" s="264"/>
      <c r="E29" s="264"/>
      <c r="F29" s="264"/>
      <c r="G29" s="264"/>
      <c r="H29" s="98"/>
      <c r="I29" s="98"/>
    </row>
    <row r="30" spans="1:9" ht="15">
      <c r="A30" s="113" t="s">
        <v>85</v>
      </c>
      <c r="B30" s="105" t="s">
        <v>239</v>
      </c>
      <c r="C30" s="99"/>
      <c r="D30" s="82">
        <v>215.2</v>
      </c>
      <c r="E30" s="99"/>
      <c r="F30" s="99"/>
      <c r="G30" s="99"/>
      <c r="H30" s="98"/>
      <c r="I30" s="98"/>
    </row>
    <row r="31" spans="1:9" ht="31.5" customHeight="1">
      <c r="A31" s="252" t="s">
        <v>123</v>
      </c>
      <c r="B31" s="252"/>
      <c r="C31" s="252"/>
      <c r="D31" s="252"/>
      <c r="E31" s="252"/>
      <c r="F31" s="252"/>
      <c r="G31" s="252"/>
      <c r="H31" s="98"/>
      <c r="I31" s="98"/>
    </row>
    <row r="32" spans="1:7" ht="15">
      <c r="A32" s="5"/>
      <c r="B32" s="33"/>
      <c r="C32" s="33"/>
      <c r="D32" s="33"/>
      <c r="E32" s="33"/>
      <c r="F32" s="33"/>
      <c r="G32" s="33"/>
    </row>
    <row r="33" spans="1:7" ht="14.25">
      <c r="A33" s="33"/>
      <c r="B33" s="33"/>
      <c r="C33" s="33"/>
      <c r="D33" s="33"/>
      <c r="E33" s="33"/>
      <c r="F33" s="33"/>
      <c r="G33" s="33"/>
    </row>
  </sheetData>
  <sheetProtection/>
  <mergeCells count="14">
    <mergeCell ref="B24:D24"/>
    <mergeCell ref="A26:G26"/>
    <mergeCell ref="E8:G8"/>
    <mergeCell ref="B5:G5"/>
    <mergeCell ref="M8:R8"/>
    <mergeCell ref="B20:D20"/>
    <mergeCell ref="A27:G27"/>
    <mergeCell ref="A29:G29"/>
    <mergeCell ref="A31:G31"/>
    <mergeCell ref="A2:G2"/>
    <mergeCell ref="B4:G4"/>
    <mergeCell ref="A7:G7"/>
    <mergeCell ref="A8:A9"/>
    <mergeCell ref="B8:D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0.140625" style="0" customWidth="1"/>
    <col min="2" max="2" width="9.57421875" style="0" customWidth="1"/>
    <col min="3" max="3" width="9.00390625" style="0" customWidth="1"/>
    <col min="4" max="4" width="9.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1011100</v>
      </c>
      <c r="H3" s="94"/>
    </row>
    <row r="4" spans="1:8" ht="45" customHeight="1">
      <c r="A4" s="34" t="s">
        <v>50</v>
      </c>
      <c r="B4" s="300" t="s">
        <v>146</v>
      </c>
      <c r="C4" s="300"/>
      <c r="D4" s="300"/>
      <c r="E4" s="300"/>
      <c r="F4" s="300"/>
      <c r="G4" s="300"/>
      <c r="H4" s="86"/>
    </row>
    <row r="5" spans="1:8" ht="45" customHeight="1">
      <c r="A5" s="32" t="s">
        <v>101</v>
      </c>
      <c r="B5" s="285" t="s">
        <v>209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8" ht="17.25" customHeight="1">
      <c r="A11" s="150" t="s">
        <v>199</v>
      </c>
      <c r="B11" s="50" t="s">
        <v>28</v>
      </c>
      <c r="C11" s="50" t="s">
        <v>28</v>
      </c>
      <c r="D11" s="50" t="s">
        <v>28</v>
      </c>
      <c r="E11" s="65">
        <v>235820</v>
      </c>
      <c r="F11" s="120">
        <v>212297</v>
      </c>
      <c r="G11" s="110">
        <f>E11/F11</f>
        <v>1.1108023193921723</v>
      </c>
      <c r="H11" s="98"/>
    </row>
    <row r="12" spans="1:8" ht="15">
      <c r="A12" s="107" t="s">
        <v>15</v>
      </c>
      <c r="B12" s="109"/>
      <c r="C12" s="109"/>
      <c r="D12" s="109"/>
      <c r="E12" s="84"/>
      <c r="F12" s="84"/>
      <c r="G12" s="84"/>
      <c r="H12" s="98"/>
    </row>
    <row r="13" spans="1:8" ht="20.25" customHeight="1">
      <c r="A13" s="148" t="s">
        <v>109</v>
      </c>
      <c r="B13" s="50" t="s">
        <v>28</v>
      </c>
      <c r="C13" s="50" t="s">
        <v>28</v>
      </c>
      <c r="D13" s="50" t="s">
        <v>28</v>
      </c>
      <c r="E13" s="108" t="s">
        <v>14</v>
      </c>
      <c r="F13" s="108" t="s">
        <v>14</v>
      </c>
      <c r="G13" s="106">
        <v>100</v>
      </c>
      <c r="H13" s="98"/>
    </row>
    <row r="14" spans="1:9" ht="15">
      <c r="A14" s="99"/>
      <c r="B14" s="99"/>
      <c r="C14" s="99"/>
      <c r="D14" s="99"/>
      <c r="E14" s="99"/>
      <c r="F14" s="99"/>
      <c r="G14" s="111"/>
      <c r="H14" s="98"/>
      <c r="I14" s="16"/>
    </row>
    <row r="15" spans="1:9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16"/>
    </row>
    <row r="16" spans="1:9" ht="15">
      <c r="A16" s="105" t="s">
        <v>17</v>
      </c>
      <c r="B16" s="99"/>
      <c r="C16" s="99"/>
      <c r="D16" s="99"/>
      <c r="E16" s="99"/>
      <c r="F16" s="99"/>
      <c r="G16" s="99"/>
      <c r="H16" s="98"/>
      <c r="I16" s="16"/>
    </row>
    <row r="17" spans="1:9" ht="16.5">
      <c r="A17" s="113" t="s">
        <v>60</v>
      </c>
      <c r="B17" s="117">
        <v>1.111</v>
      </c>
      <c r="C17" s="99" t="s">
        <v>86</v>
      </c>
      <c r="D17" s="82">
        <v>111.1</v>
      </c>
      <c r="E17" s="99"/>
      <c r="F17" s="82"/>
      <c r="G17" s="99"/>
      <c r="H17" s="98"/>
      <c r="I17" s="16"/>
    </row>
    <row r="18" spans="1:9" ht="15">
      <c r="A18" s="105" t="s">
        <v>18</v>
      </c>
      <c r="B18" s="99"/>
      <c r="C18" s="99"/>
      <c r="D18" s="99"/>
      <c r="E18" s="99"/>
      <c r="F18" s="99"/>
      <c r="G18" s="99"/>
      <c r="H18" s="98"/>
      <c r="I18" s="16"/>
    </row>
    <row r="19" spans="1:9" ht="16.5">
      <c r="A19" s="113" t="s">
        <v>63</v>
      </c>
      <c r="B19" s="105" t="s">
        <v>64</v>
      </c>
      <c r="C19" s="105">
        <v>100</v>
      </c>
      <c r="D19" s="82"/>
      <c r="E19" s="99"/>
      <c r="F19" s="82"/>
      <c r="G19" s="99"/>
      <c r="H19" s="98"/>
      <c r="I19" s="16"/>
    </row>
    <row r="20" spans="1:9" ht="15">
      <c r="A20" s="105" t="s">
        <v>19</v>
      </c>
      <c r="B20" s="99"/>
      <c r="C20" s="99"/>
      <c r="D20" s="99"/>
      <c r="E20" s="99"/>
      <c r="F20" s="99"/>
      <c r="G20" s="99"/>
      <c r="H20" s="98"/>
      <c r="I20" s="16"/>
    </row>
    <row r="21" spans="1:9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  <c r="I21" s="16"/>
    </row>
    <row r="22" spans="1:9" ht="16.5">
      <c r="A22" s="54" t="s">
        <v>51</v>
      </c>
      <c r="B22" s="115">
        <v>0</v>
      </c>
      <c r="C22" s="99"/>
      <c r="D22" s="99"/>
      <c r="E22" s="99"/>
      <c r="F22" s="99"/>
      <c r="G22" s="99"/>
      <c r="H22" s="98"/>
      <c r="I22" s="16"/>
    </row>
    <row r="23" spans="1:9" ht="33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16"/>
    </row>
    <row r="24" spans="1:9" ht="46.5" customHeight="1">
      <c r="A24" s="264" t="s">
        <v>148</v>
      </c>
      <c r="B24" s="264"/>
      <c r="C24" s="264"/>
      <c r="D24" s="264"/>
      <c r="E24" s="264"/>
      <c r="F24" s="264"/>
      <c r="G24" s="264"/>
      <c r="H24" s="98"/>
      <c r="I24" s="16"/>
    </row>
    <row r="25" spans="1:9" ht="15">
      <c r="A25" s="112" t="s">
        <v>20</v>
      </c>
      <c r="B25" s="99"/>
      <c r="C25" s="99"/>
      <c r="D25" s="99"/>
      <c r="E25" s="99"/>
      <c r="F25" s="99"/>
      <c r="G25" s="99"/>
      <c r="H25" s="98"/>
      <c r="I25" s="16"/>
    </row>
    <row r="26" spans="1:9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16"/>
    </row>
    <row r="27" spans="1:8" ht="15">
      <c r="A27" s="113" t="s">
        <v>85</v>
      </c>
      <c r="B27" s="105" t="s">
        <v>210</v>
      </c>
      <c r="C27" s="99"/>
      <c r="D27" s="82">
        <v>211.1</v>
      </c>
      <c r="E27" s="99"/>
      <c r="F27" s="99"/>
      <c r="G27" s="99"/>
      <c r="H27" s="98"/>
    </row>
    <row r="28" spans="1:8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</row>
    <row r="29" spans="1:8" ht="15">
      <c r="A29" s="99"/>
      <c r="B29" s="99"/>
      <c r="C29" s="99"/>
      <c r="D29" s="99"/>
      <c r="E29" s="99"/>
      <c r="F29" s="99"/>
      <c r="G29" s="99"/>
      <c r="H29" s="98"/>
    </row>
    <row r="30" spans="1:8" ht="15">
      <c r="A30" s="99"/>
      <c r="B30" s="99"/>
      <c r="C30" s="99"/>
      <c r="D30" s="99"/>
      <c r="E30" s="99"/>
      <c r="F30" s="99"/>
      <c r="G30" s="99"/>
      <c r="H30" s="98"/>
    </row>
    <row r="31" spans="1:8" ht="12.75">
      <c r="A31" s="98"/>
      <c r="B31" s="98"/>
      <c r="C31" s="98"/>
      <c r="D31" s="98"/>
      <c r="E31" s="98"/>
      <c r="F31" s="98"/>
      <c r="G31" s="98"/>
      <c r="H31" s="98"/>
    </row>
    <row r="32" spans="1:8" ht="12.75">
      <c r="A32" s="98"/>
      <c r="B32" s="98"/>
      <c r="C32" s="98"/>
      <c r="D32" s="98"/>
      <c r="E32" s="98"/>
      <c r="F32" s="98"/>
      <c r="G32" s="98"/>
      <c r="H32" s="98"/>
    </row>
    <row r="33" spans="1:8" ht="12.75">
      <c r="A33" s="98"/>
      <c r="B33" s="98"/>
      <c r="C33" s="98"/>
      <c r="D33" s="98"/>
      <c r="E33" s="98"/>
      <c r="F33" s="98"/>
      <c r="G33" s="98"/>
      <c r="H33" s="98"/>
    </row>
    <row r="34" spans="1:8" ht="12.75">
      <c r="A34" s="98"/>
      <c r="B34" s="98"/>
      <c r="C34" s="98"/>
      <c r="D34" s="98"/>
      <c r="E34" s="98"/>
      <c r="F34" s="98"/>
      <c r="G34" s="98"/>
      <c r="H34" s="98"/>
    </row>
    <row r="35" spans="1:8" ht="12.75">
      <c r="A35" s="98"/>
      <c r="B35" s="98"/>
      <c r="C35" s="98"/>
      <c r="D35" s="98"/>
      <c r="E35" s="98"/>
      <c r="F35" s="98"/>
      <c r="G35" s="98"/>
      <c r="H35" s="98"/>
    </row>
    <row r="36" spans="1:8" ht="12.75">
      <c r="A36" s="98"/>
      <c r="B36" s="98"/>
      <c r="C36" s="98"/>
      <c r="D36" s="98"/>
      <c r="E36" s="98"/>
      <c r="F36" s="98"/>
      <c r="G36" s="98"/>
      <c r="H36" s="98"/>
    </row>
    <row r="37" spans="1:8" ht="12.75">
      <c r="A37" s="98"/>
      <c r="B37" s="98"/>
      <c r="C37" s="98"/>
      <c r="D37" s="98"/>
      <c r="E37" s="98"/>
      <c r="F37" s="98"/>
      <c r="G37" s="98"/>
      <c r="H37" s="98"/>
    </row>
    <row r="38" spans="1:8" ht="12.75">
      <c r="A38" s="98"/>
      <c r="B38" s="98"/>
      <c r="C38" s="98"/>
      <c r="D38" s="98"/>
      <c r="E38" s="98"/>
      <c r="F38" s="98"/>
      <c r="G38" s="98"/>
      <c r="H38" s="98"/>
    </row>
    <row r="39" spans="1:8" ht="12.75">
      <c r="A39" s="98"/>
      <c r="B39" s="98"/>
      <c r="C39" s="98"/>
      <c r="D39" s="98"/>
      <c r="E39" s="98"/>
      <c r="F39" s="98"/>
      <c r="G39" s="98"/>
      <c r="H39" s="98"/>
    </row>
    <row r="40" spans="1:8" ht="12.75">
      <c r="A40" s="98"/>
      <c r="B40" s="98"/>
      <c r="C40" s="98"/>
      <c r="D40" s="98"/>
      <c r="E40" s="98"/>
      <c r="F40" s="98"/>
      <c r="G40" s="98"/>
      <c r="H40" s="98"/>
    </row>
  </sheetData>
  <sheetProtection/>
  <mergeCells count="12">
    <mergeCell ref="A2:G2"/>
    <mergeCell ref="B4:G4"/>
    <mergeCell ref="A7:G7"/>
    <mergeCell ref="A8:A9"/>
    <mergeCell ref="B8:D8"/>
    <mergeCell ref="E8:G8"/>
    <mergeCell ref="M8:R8"/>
    <mergeCell ref="A24:G24"/>
    <mergeCell ref="A26:G26"/>
    <mergeCell ref="A28:G28"/>
    <mergeCell ref="B5:G5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1011100</v>
      </c>
      <c r="H3" s="94"/>
    </row>
    <row r="4" spans="1:8" ht="54.75" customHeight="1">
      <c r="A4" s="34" t="s">
        <v>50</v>
      </c>
      <c r="B4" s="300" t="s">
        <v>146</v>
      </c>
      <c r="C4" s="300"/>
      <c r="D4" s="300"/>
      <c r="E4" s="300"/>
      <c r="F4" s="300"/>
      <c r="G4" s="300"/>
      <c r="H4" s="86"/>
    </row>
    <row r="5" spans="1:8" ht="49.5" customHeight="1">
      <c r="A5" s="32" t="s">
        <v>90</v>
      </c>
      <c r="B5" s="285" t="s">
        <v>211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07" t="s">
        <v>13</v>
      </c>
      <c r="B10" s="108" t="s">
        <v>14</v>
      </c>
      <c r="C10" s="108" t="s">
        <v>14</v>
      </c>
      <c r="D10" s="108" t="s">
        <v>14</v>
      </c>
      <c r="E10" s="108" t="s">
        <v>14</v>
      </c>
      <c r="F10" s="108" t="s">
        <v>14</v>
      </c>
      <c r="G10" s="108" t="s">
        <v>14</v>
      </c>
      <c r="H10" s="98"/>
      <c r="I10" s="98"/>
    </row>
    <row r="11" spans="1:9" ht="19.5" customHeight="1">
      <c r="A11" s="150" t="s">
        <v>199</v>
      </c>
      <c r="B11" s="50" t="s">
        <v>28</v>
      </c>
      <c r="C11" s="50" t="s">
        <v>28</v>
      </c>
      <c r="D11" s="50" t="s">
        <v>28</v>
      </c>
      <c r="E11" s="65">
        <v>78000</v>
      </c>
      <c r="F11" s="120">
        <v>78000</v>
      </c>
      <c r="G11" s="106">
        <f>F11/E11</f>
        <v>1</v>
      </c>
      <c r="H11" s="98"/>
      <c r="I11" s="98"/>
    </row>
    <row r="12" spans="1:9" ht="15">
      <c r="A12" s="107" t="s">
        <v>15</v>
      </c>
      <c r="B12" s="109"/>
      <c r="C12" s="109"/>
      <c r="D12" s="109"/>
      <c r="E12" s="84"/>
      <c r="F12" s="84"/>
      <c r="G12" s="84"/>
      <c r="H12" s="98"/>
      <c r="I12" s="98"/>
    </row>
    <row r="13" spans="1:9" ht="30.75" customHeight="1">
      <c r="A13" s="205" t="s">
        <v>109</v>
      </c>
      <c r="B13" s="50" t="s">
        <v>28</v>
      </c>
      <c r="C13" s="50" t="s">
        <v>28</v>
      </c>
      <c r="D13" s="50" t="s">
        <v>28</v>
      </c>
      <c r="E13" s="84" t="s">
        <v>14</v>
      </c>
      <c r="F13" s="84" t="s">
        <v>14</v>
      </c>
      <c r="G13" s="106">
        <v>100</v>
      </c>
      <c r="H13" s="98"/>
      <c r="I13" s="98"/>
    </row>
    <row r="14" spans="1:9" ht="15">
      <c r="A14" s="99"/>
      <c r="B14" s="99"/>
      <c r="C14" s="99"/>
      <c r="D14" s="99"/>
      <c r="E14" s="99"/>
      <c r="F14" s="99"/>
      <c r="G14" s="111"/>
      <c r="H14" s="98"/>
      <c r="I14" s="98"/>
    </row>
    <row r="15" spans="1:9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98"/>
    </row>
    <row r="16" spans="1:9" ht="15">
      <c r="A16" s="105" t="s">
        <v>17</v>
      </c>
      <c r="B16" s="99"/>
      <c r="C16" s="99"/>
      <c r="D16" s="99"/>
      <c r="E16" s="99"/>
      <c r="F16" s="99"/>
      <c r="G16" s="99"/>
      <c r="H16" s="98"/>
      <c r="I16" s="98"/>
    </row>
    <row r="17" spans="1:9" ht="16.5">
      <c r="A17" s="113" t="s">
        <v>60</v>
      </c>
      <c r="B17" s="114">
        <v>1</v>
      </c>
      <c r="C17" s="99" t="s">
        <v>86</v>
      </c>
      <c r="D17" s="85">
        <v>100</v>
      </c>
      <c r="E17" s="99"/>
      <c r="F17" s="82"/>
      <c r="G17" s="99"/>
      <c r="H17" s="98"/>
      <c r="I17" s="98"/>
    </row>
    <row r="18" spans="1:9" ht="15">
      <c r="A18" s="105" t="s">
        <v>18</v>
      </c>
      <c r="B18" s="99"/>
      <c r="C18" s="99"/>
      <c r="D18" s="99"/>
      <c r="E18" s="99"/>
      <c r="F18" s="99"/>
      <c r="G18" s="99"/>
      <c r="H18" s="98"/>
      <c r="I18" s="98"/>
    </row>
    <row r="19" spans="1:9" ht="16.5">
      <c r="A19" s="113" t="s">
        <v>63</v>
      </c>
      <c r="B19" s="105" t="s">
        <v>64</v>
      </c>
      <c r="C19" s="105">
        <v>100</v>
      </c>
      <c r="D19" s="85">
        <v>100</v>
      </c>
      <c r="E19" s="99"/>
      <c r="F19" s="82"/>
      <c r="G19" s="99"/>
      <c r="H19" s="98"/>
      <c r="I19" s="98"/>
    </row>
    <row r="20" spans="1:9" ht="15">
      <c r="A20" s="105" t="s">
        <v>19</v>
      </c>
      <c r="B20" s="99"/>
      <c r="C20" s="99"/>
      <c r="D20" s="99"/>
      <c r="E20" s="99"/>
      <c r="F20" s="99"/>
      <c r="G20" s="99"/>
      <c r="H20" s="98"/>
      <c r="I20" s="98"/>
    </row>
    <row r="21" spans="1:9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  <c r="I21" s="98"/>
    </row>
    <row r="22" spans="1:9" ht="16.5">
      <c r="A22" s="54" t="s">
        <v>51</v>
      </c>
      <c r="B22" s="115">
        <v>0</v>
      </c>
      <c r="C22" s="99"/>
      <c r="D22" s="99"/>
      <c r="E22" s="99"/>
      <c r="F22" s="99"/>
      <c r="G22" s="99"/>
      <c r="H22" s="98"/>
      <c r="I22" s="98"/>
    </row>
    <row r="23" spans="1:9" ht="31.5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98"/>
    </row>
    <row r="24" spans="1:9" ht="46.5" customHeight="1">
      <c r="A24" s="264" t="s">
        <v>148</v>
      </c>
      <c r="B24" s="264"/>
      <c r="C24" s="264"/>
      <c r="D24" s="264"/>
      <c r="E24" s="264"/>
      <c r="F24" s="264"/>
      <c r="G24" s="264"/>
      <c r="H24" s="98"/>
      <c r="I24" s="98"/>
    </row>
    <row r="25" spans="1:9" ht="15">
      <c r="A25" s="112" t="s">
        <v>20</v>
      </c>
      <c r="B25" s="99"/>
      <c r="C25" s="99"/>
      <c r="D25" s="99"/>
      <c r="E25" s="99"/>
      <c r="F25" s="99"/>
      <c r="G25" s="99"/>
      <c r="H25" s="98"/>
      <c r="I25" s="98"/>
    </row>
    <row r="26" spans="1:9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98"/>
    </row>
    <row r="27" spans="1:9" ht="15">
      <c r="A27" s="113" t="s">
        <v>85</v>
      </c>
      <c r="B27" s="105" t="s">
        <v>84</v>
      </c>
      <c r="C27" s="99"/>
      <c r="D27" s="85">
        <v>200</v>
      </c>
      <c r="E27" s="99"/>
      <c r="F27" s="99"/>
      <c r="G27" s="99"/>
      <c r="H27" s="98"/>
      <c r="I27" s="98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  <c r="I28" s="98"/>
    </row>
    <row r="29" spans="1:9" ht="15">
      <c r="A29" s="99"/>
      <c r="B29" s="99"/>
      <c r="C29" s="99"/>
      <c r="D29" s="99"/>
      <c r="E29" s="99"/>
      <c r="F29" s="99"/>
      <c r="G29" s="99"/>
      <c r="H29" s="98"/>
      <c r="I29" s="98"/>
    </row>
    <row r="30" spans="1:9" ht="15">
      <c r="A30" s="99"/>
      <c r="B30" s="99"/>
      <c r="C30" s="99"/>
      <c r="D30" s="99"/>
      <c r="E30" s="99"/>
      <c r="F30" s="99"/>
      <c r="G30" s="99"/>
      <c r="H30" s="98"/>
      <c r="I30" s="98"/>
    </row>
    <row r="31" spans="1:9" ht="12.75">
      <c r="A31" s="98"/>
      <c r="B31" s="98"/>
      <c r="C31" s="98"/>
      <c r="D31" s="98"/>
      <c r="E31" s="98"/>
      <c r="F31" s="98"/>
      <c r="G31" s="98"/>
      <c r="H31" s="98"/>
      <c r="I31" s="98"/>
    </row>
    <row r="32" spans="1:9" ht="12.75">
      <c r="A32" s="98"/>
      <c r="B32" s="98"/>
      <c r="C32" s="98"/>
      <c r="D32" s="98"/>
      <c r="E32" s="98"/>
      <c r="F32" s="98"/>
      <c r="G32" s="98"/>
      <c r="H32" s="98"/>
      <c r="I32" s="98"/>
    </row>
    <row r="33" spans="1:9" ht="12.75">
      <c r="A33" s="98"/>
      <c r="B33" s="98"/>
      <c r="C33" s="98"/>
      <c r="D33" s="98"/>
      <c r="E33" s="98"/>
      <c r="F33" s="98"/>
      <c r="G33" s="98"/>
      <c r="H33" s="98"/>
      <c r="I33" s="98"/>
    </row>
    <row r="34" spans="1:9" ht="12.75">
      <c r="A34" s="98"/>
      <c r="B34" s="98"/>
      <c r="C34" s="98"/>
      <c r="D34" s="98"/>
      <c r="E34" s="98"/>
      <c r="F34" s="98"/>
      <c r="G34" s="98"/>
      <c r="H34" s="98"/>
      <c r="I34" s="98"/>
    </row>
    <row r="35" spans="1:9" ht="12.75">
      <c r="A35" s="98"/>
      <c r="B35" s="98"/>
      <c r="C35" s="98"/>
      <c r="D35" s="98"/>
      <c r="E35" s="98"/>
      <c r="F35" s="98"/>
      <c r="G35" s="98"/>
      <c r="H35" s="98"/>
      <c r="I35" s="98"/>
    </row>
    <row r="36" spans="1:9" ht="12.75">
      <c r="A36" s="98"/>
      <c r="B36" s="98"/>
      <c r="C36" s="98"/>
      <c r="D36" s="98"/>
      <c r="E36" s="98"/>
      <c r="F36" s="98"/>
      <c r="G36" s="98"/>
      <c r="H36" s="98"/>
      <c r="I36" s="98"/>
    </row>
    <row r="37" spans="1:9" ht="12.75">
      <c r="A37" s="98"/>
      <c r="B37" s="98"/>
      <c r="C37" s="98"/>
      <c r="D37" s="98"/>
      <c r="E37" s="98"/>
      <c r="F37" s="98"/>
      <c r="G37" s="98"/>
      <c r="H37" s="98"/>
      <c r="I37" s="98"/>
    </row>
    <row r="38" spans="1:9" ht="12.75">
      <c r="A38" s="98"/>
      <c r="B38" s="98"/>
      <c r="C38" s="98"/>
      <c r="D38" s="98"/>
      <c r="E38" s="98"/>
      <c r="F38" s="98"/>
      <c r="G38" s="98"/>
      <c r="H38" s="98"/>
      <c r="I38" s="98"/>
    </row>
    <row r="39" spans="1:9" ht="12.75">
      <c r="A39" s="98"/>
      <c r="B39" s="98"/>
      <c r="C39" s="98"/>
      <c r="D39" s="98"/>
      <c r="E39" s="98"/>
      <c r="F39" s="98"/>
      <c r="G39" s="98"/>
      <c r="H39" s="98"/>
      <c r="I39" s="98"/>
    </row>
    <row r="40" spans="1:9" ht="12.75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2.75">
      <c r="A41" s="98"/>
      <c r="B41" s="98"/>
      <c r="C41" s="98"/>
      <c r="D41" s="98"/>
      <c r="E41" s="98"/>
      <c r="F41" s="98"/>
      <c r="G41" s="98"/>
      <c r="H41" s="98"/>
      <c r="I41" s="98"/>
    </row>
    <row r="42" spans="1:9" ht="12.75">
      <c r="A42" s="98"/>
      <c r="B42" s="98"/>
      <c r="C42" s="98"/>
      <c r="D42" s="98"/>
      <c r="E42" s="98"/>
      <c r="F42" s="98"/>
      <c r="G42" s="98"/>
      <c r="H42" s="98"/>
      <c r="I42" s="98"/>
    </row>
    <row r="43" spans="1:9" ht="12.75">
      <c r="A43" s="98"/>
      <c r="B43" s="98"/>
      <c r="C43" s="98"/>
      <c r="D43" s="98"/>
      <c r="E43" s="98"/>
      <c r="F43" s="98"/>
      <c r="G43" s="98"/>
      <c r="H43" s="98"/>
      <c r="I43" s="98"/>
    </row>
    <row r="44" spans="1:9" ht="12.75">
      <c r="A44" s="98"/>
      <c r="B44" s="98"/>
      <c r="C44" s="98"/>
      <c r="D44" s="98"/>
      <c r="E44" s="98"/>
      <c r="F44" s="98"/>
      <c r="G44" s="98"/>
      <c r="H44" s="98"/>
      <c r="I44" s="98"/>
    </row>
    <row r="45" spans="1:9" ht="12.75">
      <c r="A45" s="98"/>
      <c r="B45" s="98"/>
      <c r="C45" s="98"/>
      <c r="D45" s="98"/>
      <c r="E45" s="98"/>
      <c r="F45" s="98"/>
      <c r="G45" s="98"/>
      <c r="H45" s="98"/>
      <c r="I45" s="98"/>
    </row>
    <row r="46" spans="1:9" ht="12.75">
      <c r="A46" s="98"/>
      <c r="B46" s="98"/>
      <c r="C46" s="98"/>
      <c r="D46" s="98"/>
      <c r="E46" s="98"/>
      <c r="F46" s="98"/>
      <c r="G46" s="98"/>
      <c r="H46" s="98"/>
      <c r="I46" s="98"/>
    </row>
    <row r="47" spans="1:9" ht="12.75">
      <c r="A47" s="98"/>
      <c r="B47" s="98"/>
      <c r="C47" s="98"/>
      <c r="D47" s="98"/>
      <c r="E47" s="98"/>
      <c r="F47" s="98"/>
      <c r="G47" s="98"/>
      <c r="H47" s="98"/>
      <c r="I47" s="98"/>
    </row>
    <row r="48" spans="1:9" ht="12.75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2.75">
      <c r="A49" s="98"/>
      <c r="B49" s="98"/>
      <c r="C49" s="98"/>
      <c r="D49" s="98"/>
      <c r="E49" s="98"/>
      <c r="F49" s="98"/>
      <c r="G49" s="98"/>
      <c r="H49" s="98"/>
      <c r="I49" s="98"/>
    </row>
    <row r="50" spans="1:9" ht="12.75">
      <c r="A50" s="98"/>
      <c r="B50" s="98"/>
      <c r="C50" s="98"/>
      <c r="D50" s="98"/>
      <c r="E50" s="98"/>
      <c r="F50" s="98"/>
      <c r="G50" s="98"/>
      <c r="H50" s="98"/>
      <c r="I50" s="98"/>
    </row>
    <row r="51" spans="1:9" ht="12.75">
      <c r="A51" s="98"/>
      <c r="B51" s="98"/>
      <c r="C51" s="98"/>
      <c r="D51" s="98"/>
      <c r="E51" s="98"/>
      <c r="F51" s="98"/>
      <c r="G51" s="98"/>
      <c r="H51" s="98"/>
      <c r="I51" s="98"/>
    </row>
    <row r="52" spans="1:9" ht="12.75">
      <c r="A52" s="98"/>
      <c r="B52" s="98"/>
      <c r="C52" s="98"/>
      <c r="D52" s="98"/>
      <c r="E52" s="98"/>
      <c r="F52" s="98"/>
      <c r="G52" s="98"/>
      <c r="H52" s="98"/>
      <c r="I52" s="98"/>
    </row>
    <row r="53" spans="1:9" ht="12.75">
      <c r="A53" s="98"/>
      <c r="B53" s="98"/>
      <c r="C53" s="98"/>
      <c r="D53" s="98"/>
      <c r="E53" s="98"/>
      <c r="F53" s="98"/>
      <c r="G53" s="98"/>
      <c r="H53" s="98"/>
      <c r="I53" s="98"/>
    </row>
    <row r="54" spans="1:9" ht="12.75">
      <c r="A54" s="98"/>
      <c r="B54" s="98"/>
      <c r="C54" s="98"/>
      <c r="D54" s="98"/>
      <c r="E54" s="98"/>
      <c r="F54" s="98"/>
      <c r="G54" s="98"/>
      <c r="H54" s="98"/>
      <c r="I54" s="98"/>
    </row>
    <row r="55" spans="1:9" ht="12.75">
      <c r="A55" s="98"/>
      <c r="B55" s="98"/>
      <c r="C55" s="98"/>
      <c r="D55" s="98"/>
      <c r="E55" s="98"/>
      <c r="F55" s="98"/>
      <c r="G55" s="98"/>
      <c r="H55" s="98"/>
      <c r="I55" s="98"/>
    </row>
    <row r="56" spans="1:9" ht="12.75">
      <c r="A56" s="98"/>
      <c r="B56" s="98"/>
      <c r="C56" s="98"/>
      <c r="D56" s="98"/>
      <c r="E56" s="98"/>
      <c r="F56" s="98"/>
      <c r="G56" s="98"/>
      <c r="H56" s="98"/>
      <c r="I56" s="98"/>
    </row>
    <row r="57" spans="1:9" ht="12.75">
      <c r="A57" s="98"/>
      <c r="B57" s="98"/>
      <c r="C57" s="98"/>
      <c r="D57" s="98"/>
      <c r="E57" s="98"/>
      <c r="F57" s="98"/>
      <c r="G57" s="98"/>
      <c r="H57" s="98"/>
      <c r="I57" s="98"/>
    </row>
    <row r="58" spans="1:9" ht="12.75">
      <c r="A58" s="98"/>
      <c r="B58" s="98"/>
      <c r="C58" s="98"/>
      <c r="D58" s="98"/>
      <c r="E58" s="98"/>
      <c r="F58" s="98"/>
      <c r="G58" s="98"/>
      <c r="H58" s="98"/>
      <c r="I58" s="98"/>
    </row>
    <row r="59" spans="1:9" ht="12.75">
      <c r="A59" s="98"/>
      <c r="B59" s="98"/>
      <c r="C59" s="98"/>
      <c r="D59" s="98"/>
      <c r="E59" s="98"/>
      <c r="F59" s="98"/>
      <c r="G59" s="98"/>
      <c r="H59" s="98"/>
      <c r="I59" s="98"/>
    </row>
    <row r="60" spans="1:9" ht="12.75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2.75">
      <c r="A61" s="98"/>
      <c r="B61" s="98"/>
      <c r="C61" s="98"/>
      <c r="D61" s="98"/>
      <c r="E61" s="98"/>
      <c r="F61" s="98"/>
      <c r="G61" s="98"/>
      <c r="H61" s="98"/>
      <c r="I61" s="98"/>
    </row>
    <row r="62" spans="1:9" ht="12.75">
      <c r="A62" s="98"/>
      <c r="B62" s="98"/>
      <c r="C62" s="98"/>
      <c r="D62" s="98"/>
      <c r="E62" s="98"/>
      <c r="F62" s="98"/>
      <c r="G62" s="98"/>
      <c r="H62" s="98"/>
      <c r="I62" s="98"/>
    </row>
    <row r="63" spans="1:9" ht="12.75">
      <c r="A63" s="98"/>
      <c r="B63" s="98"/>
      <c r="C63" s="98"/>
      <c r="D63" s="98"/>
      <c r="E63" s="98"/>
      <c r="F63" s="98"/>
      <c r="G63" s="98"/>
      <c r="H63" s="98"/>
      <c r="I63" s="98"/>
    </row>
    <row r="64" spans="1:9" ht="12.75">
      <c r="A64" s="98"/>
      <c r="B64" s="98"/>
      <c r="C64" s="98"/>
      <c r="D64" s="98"/>
      <c r="E64" s="98"/>
      <c r="F64" s="98"/>
      <c r="G64" s="98"/>
      <c r="H64" s="98"/>
      <c r="I64" s="98"/>
    </row>
    <row r="65" spans="1:9" ht="12.75">
      <c r="A65" s="98"/>
      <c r="B65" s="98"/>
      <c r="C65" s="98"/>
      <c r="D65" s="98"/>
      <c r="E65" s="98"/>
      <c r="F65" s="98"/>
      <c r="G65" s="98"/>
      <c r="H65" s="98"/>
      <c r="I65" s="98"/>
    </row>
    <row r="66" spans="1:9" ht="12.75">
      <c r="A66" s="98"/>
      <c r="B66" s="98"/>
      <c r="C66" s="98"/>
      <c r="D66" s="98"/>
      <c r="E66" s="98"/>
      <c r="F66" s="98"/>
      <c r="G66" s="98"/>
      <c r="H66" s="98"/>
      <c r="I66" s="98"/>
    </row>
    <row r="67" spans="1:9" ht="12.75">
      <c r="A67" s="98"/>
      <c r="B67" s="98"/>
      <c r="C67" s="98"/>
      <c r="D67" s="98"/>
      <c r="E67" s="98"/>
      <c r="F67" s="98"/>
      <c r="G67" s="98"/>
      <c r="H67" s="98"/>
      <c r="I67" s="98"/>
    </row>
    <row r="68" spans="1:9" ht="12.75">
      <c r="A68" s="98"/>
      <c r="B68" s="98"/>
      <c r="C68" s="98"/>
      <c r="D68" s="98"/>
      <c r="E68" s="98"/>
      <c r="F68" s="98"/>
      <c r="G68" s="98"/>
      <c r="H68" s="98"/>
      <c r="I68" s="98"/>
    </row>
    <row r="69" spans="1:9" ht="12.75">
      <c r="A69" s="98"/>
      <c r="B69" s="98"/>
      <c r="C69" s="98"/>
      <c r="D69" s="98"/>
      <c r="E69" s="98"/>
      <c r="F69" s="98"/>
      <c r="G69" s="98"/>
      <c r="H69" s="98"/>
      <c r="I69" s="98"/>
    </row>
    <row r="70" spans="1:9" ht="12.75">
      <c r="A70" s="98"/>
      <c r="B70" s="98"/>
      <c r="C70" s="98"/>
      <c r="D70" s="98"/>
      <c r="E70" s="98"/>
      <c r="F70" s="98"/>
      <c r="G70" s="98"/>
      <c r="H70" s="98"/>
      <c r="I70" s="98"/>
    </row>
  </sheetData>
  <sheetProtection/>
  <mergeCells count="12">
    <mergeCell ref="A2:G2"/>
    <mergeCell ref="B4:G4"/>
    <mergeCell ref="A7:G7"/>
    <mergeCell ref="A8:A9"/>
    <mergeCell ref="B8:D8"/>
    <mergeCell ref="E8:G8"/>
    <mergeCell ref="M8:R8"/>
    <mergeCell ref="A24:G24"/>
    <mergeCell ref="A26:G26"/>
    <mergeCell ref="A28:G28"/>
    <mergeCell ref="B5:G5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1011100</v>
      </c>
    </row>
    <row r="4" spans="1:8" ht="54.75" customHeight="1">
      <c r="A4" s="34" t="s">
        <v>50</v>
      </c>
      <c r="B4" s="300" t="s">
        <v>146</v>
      </c>
      <c r="C4" s="300"/>
      <c r="D4" s="300"/>
      <c r="E4" s="300"/>
      <c r="F4" s="300"/>
      <c r="G4" s="300"/>
      <c r="H4" s="86"/>
    </row>
    <row r="5" spans="1:8" ht="27" customHeight="1">
      <c r="A5" s="32" t="s">
        <v>100</v>
      </c>
      <c r="B5" s="285" t="s">
        <v>212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4"/>
      <c r="N8" s="24"/>
      <c r="O8" s="24"/>
      <c r="P8" s="24"/>
      <c r="Q8" s="24"/>
      <c r="R8" s="24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07" t="s">
        <v>13</v>
      </c>
      <c r="B10" s="108" t="s">
        <v>14</v>
      </c>
      <c r="C10" s="108" t="s">
        <v>14</v>
      </c>
      <c r="D10" s="108" t="s">
        <v>14</v>
      </c>
      <c r="E10" s="108" t="s">
        <v>14</v>
      </c>
      <c r="F10" s="108" t="s">
        <v>14</v>
      </c>
      <c r="G10" s="108" t="s">
        <v>14</v>
      </c>
      <c r="H10" s="98"/>
      <c r="I10" s="98"/>
    </row>
    <row r="11" spans="1:9" ht="19.5" customHeight="1">
      <c r="A11" s="150" t="s">
        <v>213</v>
      </c>
      <c r="B11" s="211"/>
      <c r="C11" s="50" t="s">
        <v>28</v>
      </c>
      <c r="D11" s="50" t="s">
        <v>28</v>
      </c>
      <c r="E11" s="65">
        <v>7224</v>
      </c>
      <c r="F11" s="65">
        <v>7224</v>
      </c>
      <c r="G11" s="106">
        <f>F11/E11</f>
        <v>1</v>
      </c>
      <c r="H11" s="98"/>
      <c r="I11" s="98"/>
    </row>
    <row r="12" spans="1:9" ht="15">
      <c r="A12" s="107" t="s">
        <v>15</v>
      </c>
      <c r="B12" s="109"/>
      <c r="C12" s="109"/>
      <c r="D12" s="109"/>
      <c r="E12" s="84"/>
      <c r="F12" s="84"/>
      <c r="G12" s="84"/>
      <c r="H12" s="98"/>
      <c r="I12" s="98"/>
    </row>
    <row r="13" spans="1:9" ht="30.75" customHeight="1">
      <c r="A13" s="148" t="s">
        <v>118</v>
      </c>
      <c r="B13" s="50" t="s">
        <v>28</v>
      </c>
      <c r="C13" s="50" t="s">
        <v>28</v>
      </c>
      <c r="D13" s="50" t="s">
        <v>28</v>
      </c>
      <c r="E13" s="84">
        <v>18.3</v>
      </c>
      <c r="F13" s="84">
        <v>18.3</v>
      </c>
      <c r="G13" s="106">
        <f>F13/E13</f>
        <v>1</v>
      </c>
      <c r="H13" s="98"/>
      <c r="I13" s="98"/>
    </row>
    <row r="14" spans="1:9" ht="15">
      <c r="A14" s="99"/>
      <c r="B14" s="99"/>
      <c r="C14" s="99"/>
      <c r="D14" s="99"/>
      <c r="E14" s="99"/>
      <c r="F14" s="99"/>
      <c r="G14" s="111"/>
      <c r="H14" s="98"/>
      <c r="I14" s="98"/>
    </row>
    <row r="15" spans="1:9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98"/>
    </row>
    <row r="16" spans="1:9" ht="15">
      <c r="A16" s="105" t="s">
        <v>17</v>
      </c>
      <c r="B16" s="99"/>
      <c r="C16" s="99"/>
      <c r="D16" s="99"/>
      <c r="E16" s="99"/>
      <c r="F16" s="99"/>
      <c r="G16" s="99"/>
      <c r="H16" s="98"/>
      <c r="I16" s="98"/>
    </row>
    <row r="17" spans="1:9" ht="16.5">
      <c r="A17" s="113" t="s">
        <v>60</v>
      </c>
      <c r="B17" s="114">
        <v>1</v>
      </c>
      <c r="C17" s="99" t="s">
        <v>86</v>
      </c>
      <c r="D17" s="85">
        <v>100</v>
      </c>
      <c r="E17" s="99"/>
      <c r="F17" s="82"/>
      <c r="G17" s="99"/>
      <c r="H17" s="98"/>
      <c r="I17" s="98"/>
    </row>
    <row r="18" spans="1:9" ht="15">
      <c r="A18" s="105" t="s">
        <v>18</v>
      </c>
      <c r="B18" s="99"/>
      <c r="C18" s="99"/>
      <c r="D18" s="99"/>
      <c r="E18" s="99"/>
      <c r="F18" s="99"/>
      <c r="G18" s="99"/>
      <c r="H18" s="98"/>
      <c r="I18" s="98"/>
    </row>
    <row r="19" spans="1:9" ht="16.5">
      <c r="A19" s="113" t="s">
        <v>63</v>
      </c>
      <c r="B19" s="114">
        <v>1</v>
      </c>
      <c r="C19" s="99" t="s">
        <v>86</v>
      </c>
      <c r="D19" s="85">
        <v>100</v>
      </c>
      <c r="E19" s="99"/>
      <c r="F19" s="82"/>
      <c r="G19" s="99"/>
      <c r="H19" s="98"/>
      <c r="I19" s="98"/>
    </row>
    <row r="20" spans="1:9" ht="15">
      <c r="A20" s="105" t="s">
        <v>19</v>
      </c>
      <c r="B20" s="99"/>
      <c r="C20" s="99"/>
      <c r="D20" s="99"/>
      <c r="E20" s="99"/>
      <c r="F20" s="99"/>
      <c r="G20" s="99"/>
      <c r="H20" s="98"/>
      <c r="I20" s="98"/>
    </row>
    <row r="21" spans="1:9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  <c r="I21" s="98"/>
    </row>
    <row r="22" spans="1:9" ht="16.5">
      <c r="A22" s="54" t="s">
        <v>51</v>
      </c>
      <c r="B22" s="115">
        <v>0</v>
      </c>
      <c r="C22" s="99"/>
      <c r="D22" s="99"/>
      <c r="E22" s="99"/>
      <c r="F22" s="99"/>
      <c r="G22" s="99"/>
      <c r="H22" s="98"/>
      <c r="I22" s="98"/>
    </row>
    <row r="23" spans="1:9" ht="31.5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98"/>
    </row>
    <row r="24" spans="1:9" ht="46.5" customHeight="1">
      <c r="A24" s="264" t="s">
        <v>148</v>
      </c>
      <c r="B24" s="264"/>
      <c r="C24" s="264"/>
      <c r="D24" s="264"/>
      <c r="E24" s="264"/>
      <c r="F24" s="264"/>
      <c r="G24" s="264"/>
      <c r="H24" s="98"/>
      <c r="I24" s="98"/>
    </row>
    <row r="25" spans="1:9" ht="15">
      <c r="A25" s="112" t="s">
        <v>20</v>
      </c>
      <c r="B25" s="99"/>
      <c r="C25" s="99"/>
      <c r="D25" s="99"/>
      <c r="E25" s="99"/>
      <c r="F25" s="99"/>
      <c r="G25" s="99"/>
      <c r="H25" s="98"/>
      <c r="I25" s="98"/>
    </row>
    <row r="26" spans="1:9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98"/>
    </row>
    <row r="27" spans="1:9" ht="15">
      <c r="A27" s="113" t="s">
        <v>85</v>
      </c>
      <c r="B27" s="105" t="s">
        <v>84</v>
      </c>
      <c r="C27" s="99"/>
      <c r="D27" s="85">
        <v>200</v>
      </c>
      <c r="E27" s="99"/>
      <c r="F27" s="99"/>
      <c r="G27" s="99"/>
      <c r="H27" s="98"/>
      <c r="I27" s="98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  <c r="I28" s="98"/>
    </row>
    <row r="29" spans="1:9" ht="15">
      <c r="A29" s="99"/>
      <c r="B29" s="99"/>
      <c r="C29" s="99"/>
      <c r="D29" s="99"/>
      <c r="E29" s="99"/>
      <c r="F29" s="99"/>
      <c r="G29" s="99"/>
      <c r="H29" s="98"/>
      <c r="I29" s="98"/>
    </row>
    <row r="30" spans="1:9" ht="15">
      <c r="A30" s="99"/>
      <c r="B30" s="99"/>
      <c r="C30" s="99"/>
      <c r="D30" s="99"/>
      <c r="E30" s="99"/>
      <c r="F30" s="99"/>
      <c r="G30" s="99"/>
      <c r="H30" s="98"/>
      <c r="I30" s="98"/>
    </row>
    <row r="31" spans="1:9" ht="12.75">
      <c r="A31" s="98"/>
      <c r="B31" s="98"/>
      <c r="C31" s="98"/>
      <c r="D31" s="98"/>
      <c r="E31" s="98"/>
      <c r="F31" s="98"/>
      <c r="G31" s="98"/>
      <c r="H31" s="98"/>
      <c r="I31" s="98"/>
    </row>
    <row r="32" spans="1:9" ht="12.75">
      <c r="A32" s="98"/>
      <c r="B32" s="98"/>
      <c r="C32" s="98"/>
      <c r="D32" s="98"/>
      <c r="E32" s="98"/>
      <c r="F32" s="98"/>
      <c r="G32" s="98"/>
      <c r="H32" s="98"/>
      <c r="I32" s="98"/>
    </row>
    <row r="33" spans="1:9" ht="12.75">
      <c r="A33" s="98"/>
      <c r="B33" s="98"/>
      <c r="C33" s="98"/>
      <c r="D33" s="98"/>
      <c r="E33" s="98"/>
      <c r="F33" s="98"/>
      <c r="G33" s="98"/>
      <c r="H33" s="98"/>
      <c r="I33" s="98"/>
    </row>
    <row r="34" spans="1:9" ht="12.75">
      <c r="A34" s="98"/>
      <c r="B34" s="98"/>
      <c r="C34" s="98"/>
      <c r="D34" s="98"/>
      <c r="E34" s="98"/>
      <c r="F34" s="98"/>
      <c r="G34" s="98"/>
      <c r="H34" s="98"/>
      <c r="I34" s="98"/>
    </row>
    <row r="35" spans="1:9" ht="12.75">
      <c r="A35" s="98"/>
      <c r="B35" s="98"/>
      <c r="C35" s="98"/>
      <c r="D35" s="98"/>
      <c r="E35" s="98"/>
      <c r="F35" s="98"/>
      <c r="G35" s="98"/>
      <c r="H35" s="98"/>
      <c r="I35" s="98"/>
    </row>
    <row r="36" spans="1:9" ht="12.75">
      <c r="A36" s="98"/>
      <c r="B36" s="98"/>
      <c r="C36" s="98"/>
      <c r="D36" s="98"/>
      <c r="E36" s="98"/>
      <c r="F36" s="98"/>
      <c r="G36" s="98"/>
      <c r="H36" s="98"/>
      <c r="I36" s="98"/>
    </row>
    <row r="37" spans="1:9" ht="12.75">
      <c r="A37" s="98"/>
      <c r="B37" s="98"/>
      <c r="C37" s="98"/>
      <c r="D37" s="98"/>
      <c r="E37" s="98"/>
      <c r="F37" s="98"/>
      <c r="G37" s="98"/>
      <c r="H37" s="98"/>
      <c r="I37" s="98"/>
    </row>
    <row r="38" spans="1:9" ht="12.75">
      <c r="A38" s="98"/>
      <c r="B38" s="98"/>
      <c r="C38" s="98"/>
      <c r="D38" s="98"/>
      <c r="E38" s="98"/>
      <c r="F38" s="98"/>
      <c r="G38" s="98"/>
      <c r="H38" s="98"/>
      <c r="I38" s="98"/>
    </row>
    <row r="39" spans="1:9" ht="12.75">
      <c r="A39" s="98"/>
      <c r="B39" s="98"/>
      <c r="C39" s="98"/>
      <c r="D39" s="98"/>
      <c r="E39" s="98"/>
      <c r="F39" s="98"/>
      <c r="G39" s="98"/>
      <c r="H39" s="98"/>
      <c r="I39" s="98"/>
    </row>
    <row r="40" spans="1:9" ht="12.75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2.75">
      <c r="A41" s="98"/>
      <c r="B41" s="98"/>
      <c r="C41" s="98"/>
      <c r="D41" s="98"/>
      <c r="E41" s="98"/>
      <c r="F41" s="98"/>
      <c r="G41" s="98"/>
      <c r="H41" s="98"/>
      <c r="I41" s="98"/>
    </row>
    <row r="42" spans="1:9" ht="12.75">
      <c r="A42" s="98"/>
      <c r="B42" s="98"/>
      <c r="C42" s="98"/>
      <c r="D42" s="98"/>
      <c r="E42" s="98"/>
      <c r="F42" s="98"/>
      <c r="G42" s="98"/>
      <c r="H42" s="98"/>
      <c r="I42" s="98"/>
    </row>
    <row r="43" spans="1:9" ht="12.75">
      <c r="A43" s="98"/>
      <c r="B43" s="98"/>
      <c r="C43" s="98"/>
      <c r="D43" s="98"/>
      <c r="E43" s="98"/>
      <c r="F43" s="98"/>
      <c r="G43" s="98"/>
      <c r="H43" s="98"/>
      <c r="I43" s="98"/>
    </row>
    <row r="44" spans="1:9" ht="12.75">
      <c r="A44" s="98"/>
      <c r="B44" s="98"/>
      <c r="C44" s="98"/>
      <c r="D44" s="98"/>
      <c r="E44" s="98"/>
      <c r="F44" s="98"/>
      <c r="G44" s="98"/>
      <c r="H44" s="98"/>
      <c r="I44" s="98"/>
    </row>
    <row r="45" spans="1:9" ht="12.75">
      <c r="A45" s="98"/>
      <c r="B45" s="98"/>
      <c r="C45" s="98"/>
      <c r="D45" s="98"/>
      <c r="E45" s="98"/>
      <c r="F45" s="98"/>
      <c r="G45" s="98"/>
      <c r="H45" s="98"/>
      <c r="I45" s="98"/>
    </row>
    <row r="46" spans="1:9" ht="12.75">
      <c r="A46" s="98"/>
      <c r="B46" s="98"/>
      <c r="C46" s="98"/>
      <c r="D46" s="98"/>
      <c r="E46" s="98"/>
      <c r="F46" s="98"/>
      <c r="G46" s="98"/>
      <c r="H46" s="98"/>
      <c r="I46" s="98"/>
    </row>
    <row r="47" spans="1:9" ht="12.75">
      <c r="A47" s="98"/>
      <c r="B47" s="98"/>
      <c r="C47" s="98"/>
      <c r="D47" s="98"/>
      <c r="E47" s="98"/>
      <c r="F47" s="98"/>
      <c r="G47" s="98"/>
      <c r="H47" s="98"/>
      <c r="I47" s="98"/>
    </row>
    <row r="48" spans="1:9" ht="12.75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2.75">
      <c r="A49" s="98"/>
      <c r="B49" s="98"/>
      <c r="C49" s="98"/>
      <c r="D49" s="98"/>
      <c r="E49" s="98"/>
      <c r="F49" s="98"/>
      <c r="G49" s="98"/>
      <c r="H49" s="98"/>
      <c r="I49" s="98"/>
    </row>
    <row r="50" spans="1:9" ht="12.75">
      <c r="A50" s="98"/>
      <c r="B50" s="98"/>
      <c r="C50" s="98"/>
      <c r="D50" s="98"/>
      <c r="E50" s="98"/>
      <c r="F50" s="98"/>
      <c r="G50" s="98"/>
      <c r="H50" s="98"/>
      <c r="I50" s="98"/>
    </row>
    <row r="51" spans="1:9" ht="12.75">
      <c r="A51" s="98"/>
      <c r="B51" s="98"/>
      <c r="C51" s="98"/>
      <c r="D51" s="98"/>
      <c r="E51" s="98"/>
      <c r="F51" s="98"/>
      <c r="G51" s="98"/>
      <c r="H51" s="98"/>
      <c r="I51" s="98"/>
    </row>
    <row r="52" spans="1:9" ht="12.75">
      <c r="A52" s="98"/>
      <c r="B52" s="98"/>
      <c r="C52" s="98"/>
      <c r="D52" s="98"/>
      <c r="E52" s="98"/>
      <c r="F52" s="98"/>
      <c r="G52" s="98"/>
      <c r="H52" s="98"/>
      <c r="I52" s="98"/>
    </row>
    <row r="53" spans="1:9" ht="12.75">
      <c r="A53" s="98"/>
      <c r="B53" s="98"/>
      <c r="C53" s="98"/>
      <c r="D53" s="98"/>
      <c r="E53" s="98"/>
      <c r="F53" s="98"/>
      <c r="G53" s="98"/>
      <c r="H53" s="98"/>
      <c r="I53" s="98"/>
    </row>
    <row r="54" spans="1:9" ht="12.75">
      <c r="A54" s="98"/>
      <c r="B54" s="98"/>
      <c r="C54" s="98"/>
      <c r="D54" s="98"/>
      <c r="E54" s="98"/>
      <c r="F54" s="98"/>
      <c r="G54" s="98"/>
      <c r="H54" s="98"/>
      <c r="I54" s="98"/>
    </row>
    <row r="55" spans="1:9" ht="12.75">
      <c r="A55" s="98"/>
      <c r="B55" s="98"/>
      <c r="C55" s="98"/>
      <c r="D55" s="98"/>
      <c r="E55" s="98"/>
      <c r="F55" s="98"/>
      <c r="G55" s="98"/>
      <c r="H55" s="98"/>
      <c r="I55" s="98"/>
    </row>
    <row r="56" spans="1:9" ht="12.75">
      <c r="A56" s="98"/>
      <c r="B56" s="98"/>
      <c r="C56" s="98"/>
      <c r="D56" s="98"/>
      <c r="E56" s="98"/>
      <c r="F56" s="98"/>
      <c r="G56" s="98"/>
      <c r="H56" s="98"/>
      <c r="I56" s="98"/>
    </row>
    <row r="57" spans="1:9" ht="12.75">
      <c r="A57" s="98"/>
      <c r="B57" s="98"/>
      <c r="C57" s="98"/>
      <c r="D57" s="98"/>
      <c r="E57" s="98"/>
      <c r="F57" s="98"/>
      <c r="G57" s="98"/>
      <c r="H57" s="98"/>
      <c r="I57" s="98"/>
    </row>
    <row r="58" spans="1:9" ht="12.75">
      <c r="A58" s="98"/>
      <c r="B58" s="98"/>
      <c r="C58" s="98"/>
      <c r="D58" s="98"/>
      <c r="E58" s="98"/>
      <c r="F58" s="98"/>
      <c r="G58" s="98"/>
      <c r="H58" s="98"/>
      <c r="I58" s="98"/>
    </row>
    <row r="59" spans="1:9" ht="12.75">
      <c r="A59" s="98"/>
      <c r="B59" s="98"/>
      <c r="C59" s="98"/>
      <c r="D59" s="98"/>
      <c r="E59" s="98"/>
      <c r="F59" s="98"/>
      <c r="G59" s="98"/>
      <c r="H59" s="98"/>
      <c r="I59" s="98"/>
    </row>
    <row r="60" spans="1:9" ht="12.75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2.75">
      <c r="A61" s="98"/>
      <c r="B61" s="98"/>
      <c r="C61" s="98"/>
      <c r="D61" s="98"/>
      <c r="E61" s="98"/>
      <c r="F61" s="98"/>
      <c r="G61" s="98"/>
      <c r="H61" s="98"/>
      <c r="I61" s="98"/>
    </row>
    <row r="62" spans="1:9" ht="12.75">
      <c r="A62" s="98"/>
      <c r="B62" s="98"/>
      <c r="C62" s="98"/>
      <c r="D62" s="98"/>
      <c r="E62" s="98"/>
      <c r="F62" s="98"/>
      <c r="G62" s="98"/>
      <c r="H62" s="98"/>
      <c r="I62" s="98"/>
    </row>
    <row r="63" spans="1:9" ht="12.75">
      <c r="A63" s="98"/>
      <c r="B63" s="98"/>
      <c r="C63" s="98"/>
      <c r="D63" s="98"/>
      <c r="E63" s="98"/>
      <c r="F63" s="98"/>
      <c r="G63" s="98"/>
      <c r="H63" s="98"/>
      <c r="I63" s="98"/>
    </row>
    <row r="64" spans="1:9" ht="12.75">
      <c r="A64" s="98"/>
      <c r="B64" s="98"/>
      <c r="C64" s="98"/>
      <c r="D64" s="98"/>
      <c r="E64" s="98"/>
      <c r="F64" s="98"/>
      <c r="G64" s="98"/>
      <c r="H64" s="98"/>
      <c r="I64" s="98"/>
    </row>
    <row r="65" spans="1:9" ht="12.75">
      <c r="A65" s="98"/>
      <c r="B65" s="98"/>
      <c r="C65" s="98"/>
      <c r="D65" s="98"/>
      <c r="E65" s="98"/>
      <c r="F65" s="98"/>
      <c r="G65" s="98"/>
      <c r="H65" s="98"/>
      <c r="I65" s="98"/>
    </row>
    <row r="66" spans="1:9" ht="12.75">
      <c r="A66" s="98"/>
      <c r="B66" s="98"/>
      <c r="C66" s="98"/>
      <c r="D66" s="98"/>
      <c r="E66" s="98"/>
      <c r="F66" s="98"/>
      <c r="G66" s="98"/>
      <c r="H66" s="98"/>
      <c r="I66" s="98"/>
    </row>
    <row r="67" spans="1:9" ht="12.75">
      <c r="A67" s="98"/>
      <c r="B67" s="98"/>
      <c r="C67" s="98"/>
      <c r="D67" s="98"/>
      <c r="E67" s="98"/>
      <c r="F67" s="98"/>
      <c r="G67" s="98"/>
      <c r="H67" s="98"/>
      <c r="I67" s="98"/>
    </row>
    <row r="68" spans="1:9" ht="12.75">
      <c r="A68" s="98"/>
      <c r="B68" s="98"/>
      <c r="C68" s="98"/>
      <c r="D68" s="98"/>
      <c r="E68" s="98"/>
      <c r="F68" s="98"/>
      <c r="G68" s="98"/>
      <c r="H68" s="98"/>
      <c r="I68" s="98"/>
    </row>
    <row r="69" spans="1:9" ht="12.75">
      <c r="A69" s="98"/>
      <c r="B69" s="98"/>
      <c r="C69" s="98"/>
      <c r="D69" s="98"/>
      <c r="E69" s="98"/>
      <c r="F69" s="98"/>
      <c r="G69" s="98"/>
      <c r="H69" s="98"/>
      <c r="I69" s="98"/>
    </row>
    <row r="70" spans="1:9" ht="12.75">
      <c r="A70" s="98"/>
      <c r="B70" s="98"/>
      <c r="C70" s="98"/>
      <c r="D70" s="98"/>
      <c r="E70" s="98"/>
      <c r="F70" s="98"/>
      <c r="G70" s="98"/>
      <c r="H70" s="98"/>
      <c r="I70" s="98"/>
    </row>
  </sheetData>
  <sheetProtection/>
  <mergeCells count="11">
    <mergeCell ref="E8:G8"/>
    <mergeCell ref="A23:G23"/>
    <mergeCell ref="A24:G24"/>
    <mergeCell ref="A26:G26"/>
    <mergeCell ref="A28:G28"/>
    <mergeCell ref="A2:G2"/>
    <mergeCell ref="B4:G4"/>
    <mergeCell ref="B5:G5"/>
    <mergeCell ref="A7:G7"/>
    <mergeCell ref="A8:A9"/>
    <mergeCell ref="B8:D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B2" sqref="B2:F3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7" ht="15.75">
      <c r="B3" s="247" t="s">
        <v>173</v>
      </c>
      <c r="C3" s="247"/>
      <c r="D3" s="247"/>
      <c r="E3" s="247"/>
      <c r="F3" s="247"/>
      <c r="G3" s="94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35.25" customHeight="1">
      <c r="A13" s="21" t="s">
        <v>5</v>
      </c>
      <c r="B13" s="92">
        <v>1011100</v>
      </c>
      <c r="C13" s="256" t="s">
        <v>146</v>
      </c>
      <c r="D13" s="256"/>
      <c r="E13" s="256"/>
      <c r="F13" s="256"/>
      <c r="G13" s="24"/>
      <c r="H13" s="24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23</v>
      </c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166">
        <v>1</v>
      </c>
      <c r="C20" s="166">
        <v>2</v>
      </c>
      <c r="D20" s="166">
        <v>3</v>
      </c>
      <c r="E20" s="166">
        <v>4</v>
      </c>
      <c r="F20" s="166">
        <v>5</v>
      </c>
    </row>
    <row r="21" spans="2:6" ht="12.75" customHeight="1">
      <c r="B21" s="142"/>
      <c r="C21" s="142"/>
      <c r="D21" s="166" t="s">
        <v>8</v>
      </c>
      <c r="E21" s="166" t="s">
        <v>8</v>
      </c>
      <c r="F21" s="166" t="s">
        <v>8</v>
      </c>
    </row>
    <row r="22" spans="2:6" ht="11.25" customHeight="1">
      <c r="B22" s="142"/>
      <c r="C22" s="158" t="s">
        <v>88</v>
      </c>
      <c r="D22" s="84"/>
      <c r="E22" s="84"/>
      <c r="F22" s="84"/>
    </row>
    <row r="23" spans="2:8" ht="27" customHeight="1">
      <c r="B23" s="142"/>
      <c r="C23" s="121" t="str">
        <f>'Шк,ан'!B5</f>
        <v>Забезпечення надання початкової музичної освіти,  освіти з образотворчого мистецтва та художнього промислу</v>
      </c>
      <c r="D23" s="167">
        <v>215.2</v>
      </c>
      <c r="E23" s="84"/>
      <c r="F23" s="84"/>
      <c r="G23" s="38"/>
      <c r="H23" s="38"/>
    </row>
    <row r="24" spans="2:8" ht="15.75" customHeight="1">
      <c r="B24" s="142"/>
      <c r="C24" s="158" t="s">
        <v>89</v>
      </c>
      <c r="D24" s="84"/>
      <c r="E24" s="84"/>
      <c r="F24" s="84"/>
      <c r="G24" s="38"/>
      <c r="H24" s="38"/>
    </row>
    <row r="25" spans="2:8" ht="42.75" customHeight="1">
      <c r="B25" s="142"/>
      <c r="C25" s="200" t="s">
        <v>209</v>
      </c>
      <c r="D25" s="84"/>
      <c r="E25" s="155">
        <v>211.1</v>
      </c>
      <c r="F25" s="84"/>
      <c r="G25" s="38"/>
      <c r="H25" s="38"/>
    </row>
    <row r="26" spans="2:8" ht="14.25" customHeight="1">
      <c r="B26" s="142"/>
      <c r="C26" s="158" t="s">
        <v>91</v>
      </c>
      <c r="D26" s="84"/>
      <c r="E26" s="84"/>
      <c r="F26" s="84"/>
      <c r="G26" s="38"/>
      <c r="H26" s="38"/>
    </row>
    <row r="27" spans="2:8" ht="42" customHeight="1">
      <c r="B27" s="142"/>
      <c r="C27" s="151" t="str">
        <f>'Шк,ан (3)'!B5</f>
        <v>Монтаж та налагодження охоронно-пожежної сигналізації в будівлі Дрогобицької дитячої художньої школи на вул. Л. Українки,37 (капітальний ремонт)</v>
      </c>
      <c r="D27" s="84"/>
      <c r="E27" s="210">
        <v>200</v>
      </c>
      <c r="F27" s="84"/>
      <c r="G27" s="38"/>
      <c r="H27" s="38"/>
    </row>
    <row r="28" spans="2:8" ht="18" customHeight="1">
      <c r="B28" s="142"/>
      <c r="C28" s="158" t="s">
        <v>99</v>
      </c>
      <c r="D28" s="84"/>
      <c r="E28" s="210"/>
      <c r="F28" s="84"/>
      <c r="G28" s="38"/>
      <c r="H28" s="38"/>
    </row>
    <row r="29" spans="2:8" ht="42" customHeight="1">
      <c r="B29" s="142"/>
      <c r="C29" s="200" t="s">
        <v>212</v>
      </c>
      <c r="D29" s="84"/>
      <c r="E29" s="209">
        <v>200</v>
      </c>
      <c r="F29" s="84"/>
      <c r="G29" s="38"/>
      <c r="H29" s="38"/>
    </row>
    <row r="30" spans="2:8" ht="16.5" customHeight="1">
      <c r="B30" s="142"/>
      <c r="C30" s="162" t="s">
        <v>29</v>
      </c>
      <c r="D30" s="168">
        <f>SUM(D23:D27)</f>
        <v>215.2</v>
      </c>
      <c r="E30" s="168">
        <f>SUM(E23:E29)</f>
        <v>611.1</v>
      </c>
      <c r="F30" s="168">
        <f>SUM(F23:F27)</f>
        <v>0</v>
      </c>
      <c r="G30" s="38"/>
      <c r="H30" s="38"/>
    </row>
    <row r="31" spans="2:6" ht="23.25" customHeight="1">
      <c r="B31" s="142"/>
      <c r="C31" s="163" t="s">
        <v>43</v>
      </c>
      <c r="D31" s="298">
        <f>(D30+E30)/4</f>
        <v>206.575</v>
      </c>
      <c r="E31" s="298"/>
      <c r="F31" s="298"/>
    </row>
    <row r="32" spans="2:6" s="23" customFormat="1" ht="11.25">
      <c r="B32" s="169" t="s">
        <v>37</v>
      </c>
      <c r="C32" s="165"/>
      <c r="D32" s="165"/>
      <c r="E32" s="165"/>
      <c r="F32" s="165"/>
    </row>
    <row r="33" ht="15.75">
      <c r="B33" s="15"/>
    </row>
    <row r="34" ht="15.75">
      <c r="B34" s="15" t="s">
        <v>30</v>
      </c>
    </row>
    <row r="35" ht="15.75">
      <c r="B35" s="15"/>
    </row>
    <row r="36" spans="2:6" ht="49.5" customHeight="1">
      <c r="B36" s="20" t="s">
        <v>6</v>
      </c>
      <c r="C36" s="20" t="s">
        <v>34</v>
      </c>
      <c r="D36" s="273" t="s">
        <v>31</v>
      </c>
      <c r="E36" s="273"/>
      <c r="F36" s="273"/>
    </row>
    <row r="37" spans="2:6" ht="15.75">
      <c r="B37" s="7">
        <v>1</v>
      </c>
      <c r="C37" s="7">
        <v>2</v>
      </c>
      <c r="D37" s="243">
        <v>3</v>
      </c>
      <c r="E37" s="243"/>
      <c r="F37" s="243"/>
    </row>
    <row r="38" spans="2:6" ht="15.75">
      <c r="B38" s="19"/>
      <c r="C38" s="19"/>
      <c r="D38" s="239"/>
      <c r="E38" s="239"/>
      <c r="F38" s="239"/>
    </row>
    <row r="39" spans="2:6" ht="15.75">
      <c r="B39" s="19"/>
      <c r="C39" s="19"/>
      <c r="D39" s="239"/>
      <c r="E39" s="239"/>
      <c r="F39" s="239"/>
    </row>
    <row r="40" spans="2:3" ht="12.75">
      <c r="B40" s="22" t="s">
        <v>36</v>
      </c>
      <c r="C40" s="23"/>
    </row>
    <row r="41" ht="12.75">
      <c r="B41" s="16"/>
    </row>
    <row r="42" ht="12.75">
      <c r="B42" s="16"/>
    </row>
    <row r="43" spans="2:6" ht="27" customHeight="1">
      <c r="B43" s="240" t="s">
        <v>124</v>
      </c>
      <c r="C43" s="240"/>
      <c r="D43" s="266" t="s">
        <v>68</v>
      </c>
      <c r="E43" s="266"/>
      <c r="F43" s="266"/>
    </row>
    <row r="44" spans="2:6" ht="4.5" customHeight="1" hidden="1">
      <c r="B44" s="240"/>
      <c r="C44" s="240"/>
      <c r="D44" s="267"/>
      <c r="E44" s="267"/>
      <c r="F44" s="267"/>
    </row>
    <row r="45" spans="2:10" ht="15">
      <c r="B45" s="33"/>
      <c r="C45" s="33"/>
      <c r="D45" s="5" t="s">
        <v>32</v>
      </c>
      <c r="E45" s="47" t="s">
        <v>33</v>
      </c>
      <c r="F45" s="48"/>
      <c r="I45" s="16"/>
      <c r="J45" s="16"/>
    </row>
  </sheetData>
  <sheetProtection/>
  <mergeCells count="18">
    <mergeCell ref="D37:F37"/>
    <mergeCell ref="D38:F38"/>
    <mergeCell ref="D39:F39"/>
    <mergeCell ref="B43:C44"/>
    <mergeCell ref="D43:F44"/>
    <mergeCell ref="B2:F2"/>
    <mergeCell ref="B3:F3"/>
    <mergeCell ref="C5:F5"/>
    <mergeCell ref="C6:F6"/>
    <mergeCell ref="C9:F9"/>
    <mergeCell ref="D36:F36"/>
    <mergeCell ref="D31:F31"/>
    <mergeCell ref="C10:F10"/>
    <mergeCell ref="C14:F14"/>
    <mergeCell ref="B18:B19"/>
    <mergeCell ref="C18:C19"/>
    <mergeCell ref="D18:F18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B5" sqref="B5:G5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9.57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13" ht="18.75">
      <c r="A3" s="4"/>
      <c r="G3">
        <v>1010160</v>
      </c>
      <c r="H3" s="94"/>
      <c r="M3" s="186"/>
    </row>
    <row r="4" spans="1:8" ht="33" customHeight="1">
      <c r="A4" s="34" t="s">
        <v>50</v>
      </c>
      <c r="B4" s="256" t="s">
        <v>127</v>
      </c>
      <c r="C4" s="256"/>
      <c r="D4" s="256"/>
      <c r="E4" s="256"/>
      <c r="F4" s="256"/>
      <c r="G4" s="256"/>
      <c r="H4" s="24"/>
    </row>
    <row r="5" spans="1:8" ht="38.25" customHeight="1">
      <c r="A5" s="32" t="s">
        <v>101</v>
      </c>
      <c r="B5" s="261" t="s">
        <v>169</v>
      </c>
      <c r="C5" s="262"/>
      <c r="D5" s="262"/>
      <c r="E5" s="262"/>
      <c r="F5" s="262"/>
      <c r="G5" s="262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07" t="s">
        <v>13</v>
      </c>
      <c r="B10" s="108" t="s">
        <v>14</v>
      </c>
      <c r="C10" s="108" t="s">
        <v>14</v>
      </c>
      <c r="D10" s="108" t="s">
        <v>14</v>
      </c>
      <c r="E10" s="108" t="s">
        <v>14</v>
      </c>
      <c r="F10" s="108" t="s">
        <v>14</v>
      </c>
      <c r="G10" s="108" t="s">
        <v>14</v>
      </c>
      <c r="H10" s="98"/>
      <c r="I10" s="98"/>
    </row>
    <row r="11" spans="1:10" ht="21.75" customHeight="1">
      <c r="A11" s="223" t="s">
        <v>171</v>
      </c>
      <c r="B11" s="50" t="s">
        <v>28</v>
      </c>
      <c r="C11" s="50" t="s">
        <v>28</v>
      </c>
      <c r="D11" s="50" t="s">
        <v>28</v>
      </c>
      <c r="E11" s="153">
        <v>15000</v>
      </c>
      <c r="F11" s="153">
        <v>13550</v>
      </c>
      <c r="G11" s="110">
        <f>E11/F11</f>
        <v>1.1070110701107012</v>
      </c>
      <c r="H11" s="98"/>
      <c r="I11" s="98"/>
      <c r="J11" s="16"/>
    </row>
    <row r="12" spans="1:10" ht="15">
      <c r="A12" s="107" t="s">
        <v>15</v>
      </c>
      <c r="B12" s="50" t="s">
        <v>28</v>
      </c>
      <c r="C12" s="50" t="s">
        <v>28</v>
      </c>
      <c r="D12" s="50" t="s">
        <v>28</v>
      </c>
      <c r="E12" s="84"/>
      <c r="F12" s="84"/>
      <c r="G12" s="84"/>
      <c r="H12" s="98"/>
      <c r="I12" s="98"/>
      <c r="J12" s="16"/>
    </row>
    <row r="13" spans="1:10" ht="39.75" customHeight="1">
      <c r="A13" s="224" t="s">
        <v>118</v>
      </c>
      <c r="B13" s="67" t="s">
        <v>14</v>
      </c>
      <c r="C13" s="50" t="s">
        <v>28</v>
      </c>
      <c r="D13" s="50" t="s">
        <v>28</v>
      </c>
      <c r="E13" s="84">
        <v>50</v>
      </c>
      <c r="F13" s="84">
        <v>50</v>
      </c>
      <c r="G13" s="106">
        <f>E13/F13</f>
        <v>1</v>
      </c>
      <c r="H13" s="98"/>
      <c r="I13" s="98"/>
      <c r="J13" s="16"/>
    </row>
    <row r="14" spans="1:10" ht="15">
      <c r="A14" s="99"/>
      <c r="B14" s="99"/>
      <c r="C14" s="99"/>
      <c r="D14" s="99"/>
      <c r="E14" s="99"/>
      <c r="F14" s="99"/>
      <c r="G14" s="99"/>
      <c r="H14" s="98"/>
      <c r="I14" s="98"/>
      <c r="J14" s="16"/>
    </row>
    <row r="15" spans="1:10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98"/>
      <c r="J15" s="16"/>
    </row>
    <row r="16" spans="1:10" ht="15">
      <c r="A16" s="105" t="s">
        <v>17</v>
      </c>
      <c r="B16" s="99"/>
      <c r="C16" s="99"/>
      <c r="D16" s="99"/>
      <c r="E16" s="99"/>
      <c r="F16" s="99"/>
      <c r="G16" s="99"/>
      <c r="H16" s="98"/>
      <c r="I16" s="98"/>
      <c r="J16" s="16"/>
    </row>
    <row r="17" spans="1:10" ht="16.5">
      <c r="A17" s="113" t="s">
        <v>60</v>
      </c>
      <c r="B17" s="117">
        <v>1.107</v>
      </c>
      <c r="C17" s="99" t="s">
        <v>86</v>
      </c>
      <c r="D17" s="82">
        <v>110.7</v>
      </c>
      <c r="E17" s="99"/>
      <c r="F17" s="82"/>
      <c r="G17" s="99"/>
      <c r="H17" s="98"/>
      <c r="I17" s="98"/>
      <c r="J17" s="16"/>
    </row>
    <row r="18" spans="1:10" ht="15">
      <c r="A18" s="105" t="s">
        <v>18</v>
      </c>
      <c r="B18" s="99"/>
      <c r="C18" s="99"/>
      <c r="D18" s="99"/>
      <c r="E18" s="99"/>
      <c r="F18" s="99"/>
      <c r="G18" s="99"/>
      <c r="H18" s="98"/>
      <c r="I18" s="98"/>
      <c r="J18" s="16"/>
    </row>
    <row r="19" spans="1:10" ht="16.5">
      <c r="A19" s="113" t="s">
        <v>63</v>
      </c>
      <c r="B19" s="265" t="s">
        <v>98</v>
      </c>
      <c r="C19" s="265"/>
      <c r="D19" s="11">
        <v>100</v>
      </c>
      <c r="E19" s="99"/>
      <c r="F19" s="82"/>
      <c r="G19" s="99"/>
      <c r="H19" s="98"/>
      <c r="I19" s="98"/>
      <c r="J19" s="16"/>
    </row>
    <row r="20" spans="1:10" ht="15">
      <c r="A20" s="105" t="s">
        <v>19</v>
      </c>
      <c r="B20" s="99"/>
      <c r="C20" s="99"/>
      <c r="D20" s="99"/>
      <c r="E20" s="99"/>
      <c r="F20" s="99"/>
      <c r="G20" s="99"/>
      <c r="H20" s="98"/>
      <c r="I20" s="98"/>
      <c r="J20" s="16"/>
    </row>
    <row r="21" spans="1:10" ht="16.5">
      <c r="A21" s="54" t="s">
        <v>65</v>
      </c>
      <c r="B21" s="40">
        <f>(0+0+0+0+0+0+0+0+0)/9*100</f>
        <v>0</v>
      </c>
      <c r="C21" s="5"/>
      <c r="D21" s="5"/>
      <c r="E21" s="5"/>
      <c r="F21" s="5"/>
      <c r="G21" s="5"/>
      <c r="H21" s="98"/>
      <c r="I21" s="98"/>
      <c r="J21" s="16"/>
    </row>
    <row r="22" spans="1:10" ht="16.5">
      <c r="A22" s="54" t="s">
        <v>51</v>
      </c>
      <c r="B22" s="42">
        <v>0</v>
      </c>
      <c r="C22" s="5"/>
      <c r="D22" s="5"/>
      <c r="E22" s="5"/>
      <c r="F22" s="5"/>
      <c r="G22" s="5"/>
      <c r="H22" s="98"/>
      <c r="I22" s="98"/>
      <c r="J22" s="16"/>
    </row>
    <row r="23" spans="1:10" ht="30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98"/>
      <c r="J23" s="16"/>
    </row>
    <row r="24" spans="1:10" ht="46.5" customHeight="1">
      <c r="A24" s="264" t="s">
        <v>148</v>
      </c>
      <c r="B24" s="264"/>
      <c r="C24" s="264"/>
      <c r="D24" s="264"/>
      <c r="E24" s="264"/>
      <c r="F24" s="264"/>
      <c r="G24" s="264"/>
      <c r="H24" s="98"/>
      <c r="I24" s="98"/>
      <c r="J24" s="16"/>
    </row>
    <row r="25" spans="1:10" ht="15">
      <c r="A25" s="112" t="s">
        <v>20</v>
      </c>
      <c r="B25" s="99"/>
      <c r="C25" s="99"/>
      <c r="D25" s="99"/>
      <c r="E25" s="99"/>
      <c r="F25" s="99"/>
      <c r="G25" s="99"/>
      <c r="H25" s="98"/>
      <c r="I25" s="98"/>
      <c r="J25" s="16"/>
    </row>
    <row r="26" spans="1:10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98"/>
      <c r="J26" s="16"/>
    </row>
    <row r="27" spans="1:10" ht="15">
      <c r="A27" s="113" t="s">
        <v>85</v>
      </c>
      <c r="B27" s="105" t="s">
        <v>172</v>
      </c>
      <c r="C27" s="99"/>
      <c r="D27" s="85">
        <v>225</v>
      </c>
      <c r="E27" s="99"/>
      <c r="F27" s="99"/>
      <c r="G27" s="99"/>
      <c r="H27" s="98"/>
      <c r="I27" s="98"/>
      <c r="J27" s="16"/>
    </row>
    <row r="28" spans="1:10" ht="31.5" customHeight="1">
      <c r="A28" s="252" t="s">
        <v>52</v>
      </c>
      <c r="B28" s="252"/>
      <c r="C28" s="252"/>
      <c r="D28" s="252"/>
      <c r="E28" s="252"/>
      <c r="F28" s="252"/>
      <c r="G28" s="252"/>
      <c r="H28" s="98"/>
      <c r="I28" s="98"/>
      <c r="J28" s="16"/>
    </row>
    <row r="29" spans="1:10" ht="15">
      <c r="A29" s="99"/>
      <c r="B29" s="99"/>
      <c r="C29" s="99"/>
      <c r="D29" s="99"/>
      <c r="E29" s="99"/>
      <c r="F29" s="99"/>
      <c r="G29" s="99"/>
      <c r="H29" s="98"/>
      <c r="I29" s="98"/>
      <c r="J29" s="16"/>
    </row>
    <row r="30" spans="1:10" ht="15">
      <c r="A30" s="99"/>
      <c r="B30" s="99"/>
      <c r="C30" s="99"/>
      <c r="D30" s="99"/>
      <c r="E30" s="99"/>
      <c r="F30" s="99"/>
      <c r="G30" s="99"/>
      <c r="H30" s="98"/>
      <c r="I30" s="98"/>
      <c r="J30" s="16"/>
    </row>
  </sheetData>
  <sheetProtection/>
  <mergeCells count="13">
    <mergeCell ref="M8:R8"/>
    <mergeCell ref="A23:G23"/>
    <mergeCell ref="A24:G24"/>
    <mergeCell ref="A26:G26"/>
    <mergeCell ref="A28:G28"/>
    <mergeCell ref="B19:C19"/>
    <mergeCell ref="A2:G2"/>
    <mergeCell ref="B4:G4"/>
    <mergeCell ref="B5:G5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0">
      <selection activeCell="B8" sqref="B8:G8"/>
    </sheetView>
  </sheetViews>
  <sheetFormatPr defaultColWidth="9.140625" defaultRowHeight="12.75"/>
  <cols>
    <col min="1" max="1" width="46.140625" style="0" customWidth="1"/>
    <col min="2" max="2" width="9.57421875" style="0" customWidth="1"/>
    <col min="3" max="3" width="9.00390625" style="0" customWidth="1"/>
    <col min="4" max="4" width="9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7" ht="18.75">
      <c r="A3" s="4"/>
      <c r="G3" s="228">
        <v>1017324</v>
      </c>
    </row>
    <row r="4" spans="1:8" ht="36" customHeight="1">
      <c r="A4" s="34" t="s">
        <v>50</v>
      </c>
      <c r="B4" s="306" t="s">
        <v>150</v>
      </c>
      <c r="C4" s="306"/>
      <c r="D4" s="306"/>
      <c r="E4" s="306"/>
      <c r="F4" s="306"/>
      <c r="G4" s="306"/>
      <c r="H4" s="86"/>
    </row>
    <row r="5" spans="1:8" ht="45" customHeight="1">
      <c r="A5" s="32" t="s">
        <v>119</v>
      </c>
      <c r="B5" s="304" t="s">
        <v>214</v>
      </c>
      <c r="C5" s="305"/>
      <c r="D5" s="305"/>
      <c r="E5" s="305"/>
      <c r="F5" s="305"/>
      <c r="G5" s="305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4"/>
      <c r="N8" s="24"/>
      <c r="O8" s="24"/>
      <c r="P8" s="24"/>
      <c r="Q8" s="24"/>
      <c r="R8" s="24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11" ht="24.75" customHeight="1">
      <c r="A11" s="170" t="s">
        <v>153</v>
      </c>
      <c r="B11" s="50" t="s">
        <v>28</v>
      </c>
      <c r="C11" s="50" t="s">
        <v>28</v>
      </c>
      <c r="D11" s="50" t="s">
        <v>28</v>
      </c>
      <c r="E11" s="206">
        <v>318950</v>
      </c>
      <c r="F11" s="212">
        <v>317788</v>
      </c>
      <c r="G11" s="68">
        <f>E11/F11</f>
        <v>1.0036565257341372</v>
      </c>
      <c r="H11" s="16"/>
      <c r="I11" s="16"/>
      <c r="J11" s="16"/>
      <c r="K11" s="16"/>
    </row>
    <row r="12" spans="1:11" ht="15">
      <c r="A12" s="13" t="s">
        <v>15</v>
      </c>
      <c r="B12" s="8"/>
      <c r="C12" s="8"/>
      <c r="D12" s="8"/>
      <c r="E12" s="67"/>
      <c r="F12" s="67"/>
      <c r="G12" s="67"/>
      <c r="H12" s="16"/>
      <c r="I12" s="16"/>
      <c r="J12" s="16"/>
      <c r="K12" s="16"/>
    </row>
    <row r="13" spans="1:11" ht="24.75" customHeight="1">
      <c r="A13" s="148" t="s">
        <v>109</v>
      </c>
      <c r="B13" s="50" t="s">
        <v>28</v>
      </c>
      <c r="C13" s="50" t="s">
        <v>28</v>
      </c>
      <c r="D13" s="50" t="s">
        <v>28</v>
      </c>
      <c r="E13" s="41" t="s">
        <v>14</v>
      </c>
      <c r="F13" s="41" t="s">
        <v>14</v>
      </c>
      <c r="G13" s="106">
        <v>100</v>
      </c>
      <c r="H13" s="16"/>
      <c r="I13" s="16"/>
      <c r="J13" s="16"/>
      <c r="K13" s="16"/>
    </row>
    <row r="14" spans="1:11" ht="15">
      <c r="A14" s="5"/>
      <c r="B14" s="5"/>
      <c r="C14" s="5"/>
      <c r="D14" s="5"/>
      <c r="E14" s="5"/>
      <c r="F14" s="5"/>
      <c r="G14" s="89"/>
      <c r="H14" s="16"/>
      <c r="I14" s="16"/>
      <c r="J14" s="16"/>
      <c r="K14" s="16"/>
    </row>
    <row r="15" spans="1:11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  <c r="J15" s="16"/>
      <c r="K15" s="16"/>
    </row>
    <row r="16" spans="1:11" ht="15">
      <c r="A16" s="11" t="s">
        <v>17</v>
      </c>
      <c r="B16" s="5"/>
      <c r="C16" s="5"/>
      <c r="D16" s="5"/>
      <c r="E16" s="5"/>
      <c r="F16" s="5"/>
      <c r="G16" s="5"/>
      <c r="H16" s="16"/>
      <c r="I16" s="16"/>
      <c r="J16" s="16"/>
      <c r="K16" s="16"/>
    </row>
    <row r="17" spans="1:11" ht="16.5">
      <c r="A17" s="54" t="s">
        <v>60</v>
      </c>
      <c r="B17" s="63">
        <v>1.004</v>
      </c>
      <c r="C17" s="5" t="s">
        <v>86</v>
      </c>
      <c r="D17" s="55">
        <v>100.4</v>
      </c>
      <c r="E17" s="5"/>
      <c r="F17" s="55"/>
      <c r="G17" s="5"/>
      <c r="H17" s="16"/>
      <c r="I17" s="16"/>
      <c r="J17" s="16"/>
      <c r="K17" s="16"/>
    </row>
    <row r="18" spans="1:11" ht="15">
      <c r="A18" s="11" t="s">
        <v>18</v>
      </c>
      <c r="B18" s="5"/>
      <c r="C18" s="5"/>
      <c r="D18" s="5"/>
      <c r="E18" s="5"/>
      <c r="F18" s="5"/>
      <c r="G18" s="5"/>
      <c r="H18" s="16"/>
      <c r="I18" s="16"/>
      <c r="J18" s="16"/>
      <c r="K18" s="16"/>
    </row>
    <row r="19" spans="1:11" ht="16.5">
      <c r="A19" s="54" t="s">
        <v>63</v>
      </c>
      <c r="B19" s="11" t="s">
        <v>64</v>
      </c>
      <c r="C19" s="11">
        <v>100</v>
      </c>
      <c r="D19" s="82"/>
      <c r="E19" s="5"/>
      <c r="F19" s="55"/>
      <c r="G19" s="5"/>
      <c r="H19" s="16"/>
      <c r="I19" s="16"/>
      <c r="J19" s="16"/>
      <c r="K19" s="16"/>
    </row>
    <row r="20" spans="1:11" ht="15">
      <c r="A20" s="11" t="s">
        <v>19</v>
      </c>
      <c r="B20" s="5"/>
      <c r="C20" s="5"/>
      <c r="D20" s="5"/>
      <c r="E20" s="5"/>
      <c r="F20" s="5"/>
      <c r="G20" s="5"/>
      <c r="H20" s="16"/>
      <c r="I20" s="16"/>
      <c r="J20" s="16"/>
      <c r="K20" s="16"/>
    </row>
    <row r="21" spans="1:11" ht="16.5">
      <c r="A21" s="54" t="s">
        <v>65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  <c r="J21" s="16"/>
      <c r="K21" s="16"/>
    </row>
    <row r="22" spans="1:11" ht="16.5">
      <c r="A22" s="54" t="s">
        <v>159</v>
      </c>
      <c r="B22" s="42">
        <v>0</v>
      </c>
      <c r="C22" s="5"/>
      <c r="D22" s="5"/>
      <c r="E22" s="5"/>
      <c r="F22" s="5"/>
      <c r="G22" s="5"/>
      <c r="H22" s="16"/>
      <c r="I22" s="16"/>
      <c r="J22" s="16"/>
      <c r="K22" s="16"/>
    </row>
    <row r="23" spans="1:11" ht="33.75" customHeight="1">
      <c r="A23" s="264" t="s">
        <v>132</v>
      </c>
      <c r="B23" s="264"/>
      <c r="C23" s="264"/>
      <c r="D23" s="264"/>
      <c r="E23" s="264"/>
      <c r="F23" s="264"/>
      <c r="G23" s="264"/>
      <c r="H23" s="16"/>
      <c r="I23" s="16"/>
      <c r="J23" s="16"/>
      <c r="K23" s="16"/>
    </row>
    <row r="24" spans="1:11" ht="42.75" customHeight="1">
      <c r="A24" s="264" t="s">
        <v>148</v>
      </c>
      <c r="B24" s="264"/>
      <c r="C24" s="264"/>
      <c r="D24" s="264"/>
      <c r="E24" s="264"/>
      <c r="F24" s="264"/>
      <c r="G24" s="264"/>
      <c r="H24" s="16"/>
      <c r="I24" s="16"/>
      <c r="J24" s="16"/>
      <c r="K24" s="16"/>
    </row>
    <row r="25" spans="1:11" ht="15">
      <c r="A25" s="10" t="s">
        <v>20</v>
      </c>
      <c r="B25" s="5"/>
      <c r="C25" s="5"/>
      <c r="D25" s="5"/>
      <c r="E25" s="5"/>
      <c r="F25" s="5"/>
      <c r="G25" s="5"/>
      <c r="H25" s="16"/>
      <c r="I25" s="16"/>
      <c r="J25" s="16"/>
      <c r="K25" s="16"/>
    </row>
    <row r="26" spans="1:11" ht="30.75" customHeight="1">
      <c r="A26" s="252" t="s">
        <v>21</v>
      </c>
      <c r="B26" s="252"/>
      <c r="C26" s="252"/>
      <c r="D26" s="252"/>
      <c r="E26" s="252"/>
      <c r="F26" s="252"/>
      <c r="G26" s="252"/>
      <c r="H26" s="16"/>
      <c r="I26" s="16"/>
      <c r="J26" s="16"/>
      <c r="K26" s="16"/>
    </row>
    <row r="27" spans="1:10" ht="15">
      <c r="A27" s="54" t="s">
        <v>85</v>
      </c>
      <c r="B27" s="11" t="s">
        <v>215</v>
      </c>
      <c r="C27" s="5"/>
      <c r="D27" s="82">
        <v>200.4</v>
      </c>
      <c r="E27" s="5"/>
      <c r="F27" s="5"/>
      <c r="G27" s="5"/>
      <c r="H27" s="16"/>
      <c r="I27" s="16"/>
      <c r="J27" s="16"/>
    </row>
    <row r="28" spans="1:10" ht="31.5" customHeight="1">
      <c r="A28" s="252" t="s">
        <v>53</v>
      </c>
      <c r="B28" s="252"/>
      <c r="C28" s="252"/>
      <c r="D28" s="252"/>
      <c r="E28" s="252"/>
      <c r="F28" s="252"/>
      <c r="G28" s="252"/>
      <c r="H28" s="16"/>
      <c r="I28" s="16"/>
      <c r="J28" s="16"/>
    </row>
    <row r="29" spans="1:10" ht="15">
      <c r="A29" s="5"/>
      <c r="B29" s="5"/>
      <c r="C29" s="5"/>
      <c r="D29" s="5"/>
      <c r="E29" s="5"/>
      <c r="F29" s="5"/>
      <c r="G29" s="5"/>
      <c r="H29" s="16"/>
      <c r="I29" s="16"/>
      <c r="J29" s="16"/>
    </row>
    <row r="30" spans="1:10" ht="15">
      <c r="A30" s="5"/>
      <c r="B30" s="5"/>
      <c r="C30" s="5"/>
      <c r="D30" s="5"/>
      <c r="E30" s="5"/>
      <c r="F30" s="5"/>
      <c r="G30" s="5"/>
      <c r="H30" s="16"/>
      <c r="I30" s="16"/>
      <c r="J30" s="16"/>
    </row>
  </sheetData>
  <sheetProtection/>
  <mergeCells count="11">
    <mergeCell ref="B4:G4"/>
    <mergeCell ref="A24:G24"/>
    <mergeCell ref="A26:G26"/>
    <mergeCell ref="A28:G28"/>
    <mergeCell ref="B5:G5"/>
    <mergeCell ref="A2:G2"/>
    <mergeCell ref="A7:G7"/>
    <mergeCell ref="A8:A9"/>
    <mergeCell ref="B8:D8"/>
    <mergeCell ref="E8:G8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6" ht="15.75">
      <c r="B3" s="247" t="s">
        <v>173</v>
      </c>
      <c r="C3" s="247"/>
      <c r="D3" s="247"/>
      <c r="E3" s="247"/>
      <c r="F3" s="247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228">
        <v>1017324</v>
      </c>
      <c r="C13" s="306" t="s">
        <v>150</v>
      </c>
      <c r="D13" s="306"/>
      <c r="E13" s="306"/>
      <c r="F13" s="306"/>
      <c r="G13" s="91"/>
      <c r="H13" s="91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23</v>
      </c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6.5" customHeight="1">
      <c r="B22" s="19"/>
      <c r="C22" s="18" t="s">
        <v>88</v>
      </c>
      <c r="D22" s="67"/>
      <c r="E22" s="67"/>
      <c r="F22" s="67"/>
    </row>
    <row r="23" spans="2:8" ht="47.25" customHeight="1">
      <c r="B23" s="19"/>
      <c r="C23" s="154" t="str">
        <f>Буд!B5</f>
        <v>Реконструкція даху над приміщенням танцювального залу Стебницького Народного дому відділу культури та мистецтв ВО ДМР</v>
      </c>
      <c r="D23" s="79"/>
      <c r="E23" s="67">
        <v>200</v>
      </c>
      <c r="F23" s="67"/>
      <c r="G23" s="38"/>
      <c r="H23" s="38"/>
    </row>
    <row r="24" spans="2:6" ht="36" customHeight="1">
      <c r="B24" s="19"/>
      <c r="C24" s="28" t="s">
        <v>29</v>
      </c>
      <c r="D24" s="67">
        <f>SUM(D23:D23)</f>
        <v>0</v>
      </c>
      <c r="E24" s="67">
        <f>SUM(E23:E23)</f>
        <v>200</v>
      </c>
      <c r="F24" s="67">
        <f>SUM(F23:F23)</f>
        <v>0</v>
      </c>
    </row>
    <row r="25" s="23" customFormat="1" ht="11.25">
      <c r="B25" s="22" t="s">
        <v>37</v>
      </c>
    </row>
    <row r="26" ht="15.75">
      <c r="B26" s="15"/>
    </row>
    <row r="27" ht="15.75">
      <c r="B27" s="15" t="s">
        <v>30</v>
      </c>
    </row>
    <row r="28" ht="15.75">
      <c r="B28" s="15"/>
    </row>
    <row r="29" spans="2:6" ht="49.5" customHeight="1">
      <c r="B29" s="20" t="s">
        <v>6</v>
      </c>
      <c r="C29" s="20" t="s">
        <v>34</v>
      </c>
      <c r="D29" s="273" t="s">
        <v>31</v>
      </c>
      <c r="E29" s="273"/>
      <c r="F29" s="273"/>
    </row>
    <row r="30" spans="2:6" ht="15.75">
      <c r="B30" s="7">
        <v>1</v>
      </c>
      <c r="C30" s="7">
        <v>2</v>
      </c>
      <c r="D30" s="243">
        <v>3</v>
      </c>
      <c r="E30" s="243"/>
      <c r="F30" s="243"/>
    </row>
    <row r="31" spans="2:6" ht="15.75">
      <c r="B31" s="19"/>
      <c r="C31" s="19"/>
      <c r="D31" s="239"/>
      <c r="E31" s="239"/>
      <c r="F31" s="239"/>
    </row>
    <row r="32" spans="2:6" ht="15.75">
      <c r="B32" s="19"/>
      <c r="C32" s="19"/>
      <c r="D32" s="239"/>
      <c r="E32" s="239"/>
      <c r="F32" s="239"/>
    </row>
    <row r="33" spans="2:3" ht="12.75">
      <c r="B33" s="22" t="s">
        <v>36</v>
      </c>
      <c r="C33" s="23"/>
    </row>
    <row r="34" ht="12.75">
      <c r="B34" s="16"/>
    </row>
    <row r="35" ht="12.75">
      <c r="B35" s="16"/>
    </row>
    <row r="36" spans="2:6" ht="27" customHeight="1">
      <c r="B36" s="240" t="s">
        <v>125</v>
      </c>
      <c r="C36" s="240"/>
      <c r="D36" s="266" t="s">
        <v>68</v>
      </c>
      <c r="E36" s="266"/>
      <c r="F36" s="266"/>
    </row>
    <row r="37" spans="2:6" ht="4.5" customHeight="1" hidden="1">
      <c r="B37" s="240"/>
      <c r="C37" s="240"/>
      <c r="D37" s="267"/>
      <c r="E37" s="267"/>
      <c r="F37" s="267"/>
    </row>
    <row r="38" spans="2:10" ht="15">
      <c r="B38" s="33"/>
      <c r="C38" s="33"/>
      <c r="D38" s="5" t="s">
        <v>32</v>
      </c>
      <c r="E38" s="47" t="s">
        <v>33</v>
      </c>
      <c r="F38" s="48"/>
      <c r="I38" s="16"/>
      <c r="J38" s="16"/>
    </row>
  </sheetData>
  <sheetProtection/>
  <mergeCells count="17">
    <mergeCell ref="D31:F31"/>
    <mergeCell ref="D32:F32"/>
    <mergeCell ref="B36:C37"/>
    <mergeCell ref="D36:F37"/>
    <mergeCell ref="C13:F13"/>
    <mergeCell ref="C14:F14"/>
    <mergeCell ref="B18:B19"/>
    <mergeCell ref="C18:C19"/>
    <mergeCell ref="D18:F18"/>
    <mergeCell ref="D29:F29"/>
    <mergeCell ref="D30:F30"/>
    <mergeCell ref="B2:F2"/>
    <mergeCell ref="B3:F3"/>
    <mergeCell ref="C5:F5"/>
    <mergeCell ref="C6:F6"/>
    <mergeCell ref="C9:F9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47.140625" style="0" customWidth="1"/>
    <col min="2" max="2" width="9.57421875" style="0" customWidth="1"/>
    <col min="3" max="3" width="9.00390625" style="0" customWidth="1"/>
    <col min="4" max="4" width="8.71093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1017340</v>
      </c>
    </row>
    <row r="4" spans="1:8" ht="30.75" customHeight="1">
      <c r="A4" s="34" t="s">
        <v>161</v>
      </c>
      <c r="B4" s="306" t="s">
        <v>155</v>
      </c>
      <c r="C4" s="306"/>
      <c r="D4" s="306"/>
      <c r="E4" s="306"/>
      <c r="F4" s="306"/>
      <c r="G4" s="306"/>
      <c r="H4" s="86"/>
    </row>
    <row r="5" spans="1:8" ht="42" customHeight="1">
      <c r="A5" s="32" t="s">
        <v>119</v>
      </c>
      <c r="B5" s="304" t="s">
        <v>216</v>
      </c>
      <c r="C5" s="305"/>
      <c r="D5" s="305"/>
      <c r="E5" s="305"/>
      <c r="F5" s="305"/>
      <c r="G5" s="305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10" ht="25.5" customHeight="1">
      <c r="A11" s="156" t="s">
        <v>156</v>
      </c>
      <c r="B11" s="66">
        <v>112</v>
      </c>
      <c r="C11" s="66">
        <v>123.2</v>
      </c>
      <c r="D11" s="68">
        <f>B11/C11</f>
        <v>0.9090909090909091</v>
      </c>
      <c r="E11" s="145">
        <v>8.33</v>
      </c>
      <c r="F11" s="145">
        <v>8.33</v>
      </c>
      <c r="G11" s="83">
        <f>E11/F11</f>
        <v>1</v>
      </c>
      <c r="H11" s="16"/>
      <c r="I11" s="16"/>
      <c r="J11" s="16"/>
    </row>
    <row r="12" spans="1:10" ht="15">
      <c r="A12" s="13" t="s">
        <v>15</v>
      </c>
      <c r="B12" s="8"/>
      <c r="C12" s="8"/>
      <c r="D12" s="8"/>
      <c r="E12" s="67"/>
      <c r="F12" s="67"/>
      <c r="G12" s="67"/>
      <c r="H12" s="16"/>
      <c r="I12" s="16"/>
      <c r="J12" s="16"/>
    </row>
    <row r="13" spans="1:10" ht="33" customHeight="1">
      <c r="A13" s="148" t="s">
        <v>217</v>
      </c>
      <c r="B13" s="67" t="s">
        <v>14</v>
      </c>
      <c r="C13" s="67" t="s">
        <v>14</v>
      </c>
      <c r="D13" s="83">
        <v>100</v>
      </c>
      <c r="E13" s="67" t="s">
        <v>14</v>
      </c>
      <c r="F13" s="67" t="s">
        <v>14</v>
      </c>
      <c r="G13" s="83">
        <v>100</v>
      </c>
      <c r="H13" s="16"/>
      <c r="I13" s="16"/>
      <c r="J13" s="16"/>
    </row>
    <row r="14" spans="1:10" ht="15">
      <c r="A14" s="10" t="s">
        <v>16</v>
      </c>
      <c r="B14" s="11"/>
      <c r="C14" s="11"/>
      <c r="D14" s="11"/>
      <c r="E14" s="11"/>
      <c r="F14" s="11"/>
      <c r="G14" s="11"/>
      <c r="H14" s="16"/>
      <c r="I14" s="16"/>
      <c r="J14" s="16"/>
    </row>
    <row r="15" spans="1:10" ht="15">
      <c r="A15" s="11" t="s">
        <v>17</v>
      </c>
      <c r="B15" s="5"/>
      <c r="C15" s="5"/>
      <c r="D15" s="5"/>
      <c r="E15" s="5"/>
      <c r="F15" s="5"/>
      <c r="G15" s="5"/>
      <c r="H15" s="16"/>
      <c r="I15" s="16"/>
      <c r="J15" s="16"/>
    </row>
    <row r="16" spans="1:10" ht="16.5">
      <c r="A16" s="54" t="s">
        <v>60</v>
      </c>
      <c r="B16" s="75">
        <v>1</v>
      </c>
      <c r="C16" s="5" t="s">
        <v>86</v>
      </c>
      <c r="D16" s="40">
        <v>100</v>
      </c>
      <c r="E16" s="5"/>
      <c r="F16" s="55"/>
      <c r="G16" s="5"/>
      <c r="H16" s="16"/>
      <c r="I16" s="16"/>
      <c r="J16" s="16"/>
    </row>
    <row r="17" spans="1:10" ht="15">
      <c r="A17" s="11" t="s">
        <v>18</v>
      </c>
      <c r="B17" s="5"/>
      <c r="C17" s="5"/>
      <c r="D17" s="5"/>
      <c r="E17" s="5"/>
      <c r="F17" s="5"/>
      <c r="G17" s="5"/>
      <c r="H17" s="16"/>
      <c r="I17" s="16"/>
      <c r="J17" s="16"/>
    </row>
    <row r="18" spans="1:10" ht="16.5">
      <c r="A18" s="54" t="s">
        <v>63</v>
      </c>
      <c r="B18" s="11" t="s">
        <v>64</v>
      </c>
      <c r="C18" s="11">
        <v>100</v>
      </c>
      <c r="D18" s="82"/>
      <c r="E18" s="5"/>
      <c r="F18" s="55"/>
      <c r="G18" s="5"/>
      <c r="H18" s="16"/>
      <c r="I18" s="16"/>
      <c r="J18" s="16"/>
    </row>
    <row r="19" spans="1:10" ht="15">
      <c r="A19" s="11" t="s">
        <v>19</v>
      </c>
      <c r="B19" s="5"/>
      <c r="C19" s="5"/>
      <c r="D19" s="5"/>
      <c r="E19" s="5"/>
      <c r="F19" s="5"/>
      <c r="G19" s="5"/>
      <c r="H19" s="16"/>
      <c r="I19" s="16"/>
      <c r="J19" s="16"/>
    </row>
    <row r="20" spans="1:10" ht="16.5">
      <c r="A20" s="113" t="s">
        <v>65</v>
      </c>
      <c r="B20" s="290" t="s">
        <v>218</v>
      </c>
      <c r="C20" s="290"/>
      <c r="D20" s="290"/>
      <c r="E20" s="99"/>
      <c r="F20" s="82"/>
      <c r="G20" s="5"/>
      <c r="H20" s="16"/>
      <c r="I20" s="16"/>
      <c r="J20" s="16"/>
    </row>
    <row r="21" spans="1:10" ht="16.5">
      <c r="A21" s="54" t="s">
        <v>219</v>
      </c>
      <c r="B21" s="55">
        <v>1.1</v>
      </c>
      <c r="C21" s="5"/>
      <c r="D21" s="5"/>
      <c r="E21" s="5"/>
      <c r="F21" s="5"/>
      <c r="G21" s="5"/>
      <c r="H21" s="16"/>
      <c r="I21" s="16"/>
      <c r="J21" s="16"/>
    </row>
    <row r="22" spans="1:10" ht="31.5" customHeight="1">
      <c r="A22" s="264" t="s">
        <v>132</v>
      </c>
      <c r="B22" s="264"/>
      <c r="C22" s="264"/>
      <c r="D22" s="264"/>
      <c r="E22" s="264"/>
      <c r="F22" s="264"/>
      <c r="G22" s="264"/>
      <c r="H22" s="16"/>
      <c r="I22" s="16"/>
      <c r="J22" s="16"/>
    </row>
    <row r="23" spans="1:10" ht="40.5" customHeight="1">
      <c r="A23" s="307" t="s">
        <v>220</v>
      </c>
      <c r="B23" s="307"/>
      <c r="C23" s="307"/>
      <c r="D23" s="307"/>
      <c r="E23" s="307"/>
      <c r="F23" s="307"/>
      <c r="G23" s="307"/>
      <c r="H23" s="16"/>
      <c r="I23" s="16"/>
      <c r="J23" s="16"/>
    </row>
    <row r="24" spans="1:10" ht="15">
      <c r="A24" s="10" t="s">
        <v>20</v>
      </c>
      <c r="B24" s="5"/>
      <c r="C24" s="5"/>
      <c r="D24" s="5"/>
      <c r="E24" s="5"/>
      <c r="F24" s="5"/>
      <c r="G24" s="5"/>
      <c r="H24" s="16"/>
      <c r="I24" s="16"/>
      <c r="J24" s="16"/>
    </row>
    <row r="25" spans="1:10" ht="30.75" customHeight="1">
      <c r="A25" s="252" t="s">
        <v>21</v>
      </c>
      <c r="B25" s="252"/>
      <c r="C25" s="252"/>
      <c r="D25" s="252"/>
      <c r="E25" s="252"/>
      <c r="F25" s="252"/>
      <c r="G25" s="252"/>
      <c r="H25" s="16"/>
      <c r="I25" s="16"/>
      <c r="J25" s="16"/>
    </row>
    <row r="26" spans="1:10" ht="15">
      <c r="A26" s="54" t="s">
        <v>85</v>
      </c>
      <c r="B26" s="11" t="s">
        <v>134</v>
      </c>
      <c r="C26" s="5"/>
      <c r="D26" s="85">
        <v>225</v>
      </c>
      <c r="E26" s="5"/>
      <c r="F26" s="5"/>
      <c r="G26" s="5"/>
      <c r="H26" s="16"/>
      <c r="I26" s="16"/>
      <c r="J26" s="16"/>
    </row>
    <row r="27" spans="1:10" ht="31.5" customHeight="1">
      <c r="A27" s="252" t="s">
        <v>221</v>
      </c>
      <c r="B27" s="252"/>
      <c r="C27" s="252"/>
      <c r="D27" s="252"/>
      <c r="E27" s="252"/>
      <c r="F27" s="252"/>
      <c r="G27" s="252"/>
      <c r="H27" s="16"/>
      <c r="I27" s="16"/>
      <c r="J27" s="16"/>
    </row>
    <row r="28" spans="1:10" ht="15">
      <c r="A28" s="5"/>
      <c r="B28" s="5"/>
      <c r="C28" s="5"/>
      <c r="D28" s="5"/>
      <c r="E28" s="5"/>
      <c r="F28" s="5"/>
      <c r="G28" s="5"/>
      <c r="H28" s="16"/>
      <c r="I28" s="16"/>
      <c r="J28" s="16"/>
    </row>
    <row r="29" spans="1:10" ht="15">
      <c r="A29" s="5"/>
      <c r="B29" s="5"/>
      <c r="C29" s="5"/>
      <c r="D29" s="5"/>
      <c r="E29" s="5"/>
      <c r="F29" s="5"/>
      <c r="G29" s="5"/>
      <c r="H29" s="16"/>
      <c r="I29" s="16"/>
      <c r="J29" s="16"/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</sheetData>
  <sheetProtection/>
  <mergeCells count="13">
    <mergeCell ref="M8:R8"/>
    <mergeCell ref="A23:G23"/>
    <mergeCell ref="B20:D20"/>
    <mergeCell ref="A25:G25"/>
    <mergeCell ref="A27:G27"/>
    <mergeCell ref="A2:G2"/>
    <mergeCell ref="B4:G4"/>
    <mergeCell ref="A7:G7"/>
    <mergeCell ref="A8:A9"/>
    <mergeCell ref="B5:G5"/>
    <mergeCell ref="A22:G22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7">
      <selection activeCell="J30" sqref="J30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7" ht="15.75">
      <c r="B3" s="247" t="s">
        <v>173</v>
      </c>
      <c r="C3" s="247"/>
      <c r="D3" s="247"/>
      <c r="E3" s="247"/>
      <c r="F3" s="247"/>
      <c r="G3" s="94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92">
        <v>1017340</v>
      </c>
      <c r="C13" s="248" t="s">
        <v>155</v>
      </c>
      <c r="D13" s="248"/>
      <c r="E13" s="248"/>
      <c r="F13" s="248"/>
      <c r="G13" s="91"/>
      <c r="H13" s="91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spans="2:9" ht="15.75">
      <c r="B16" s="15" t="s">
        <v>23</v>
      </c>
      <c r="G16" s="3"/>
      <c r="H16" s="3"/>
      <c r="I16" s="3"/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4.25" customHeight="1">
      <c r="B22" s="19"/>
      <c r="C22" s="18" t="s">
        <v>88</v>
      </c>
      <c r="D22" s="67"/>
      <c r="E22" s="67"/>
      <c r="F22" s="67"/>
    </row>
    <row r="23" spans="2:8" ht="41.25" customHeight="1">
      <c r="B23" s="19"/>
      <c r="C23" s="213" t="s">
        <v>216</v>
      </c>
      <c r="D23" s="78"/>
      <c r="E23" s="67">
        <v>225</v>
      </c>
      <c r="F23" s="67"/>
      <c r="G23" s="38"/>
      <c r="H23" s="38"/>
    </row>
    <row r="24" spans="2:8" ht="15" customHeight="1">
      <c r="B24" s="19"/>
      <c r="C24" s="18"/>
      <c r="D24" s="78"/>
      <c r="E24" s="67"/>
      <c r="F24" s="67"/>
      <c r="G24" s="38"/>
      <c r="H24" s="38"/>
    </row>
    <row r="25" spans="2:8" ht="6.75" customHeight="1">
      <c r="B25" s="19"/>
      <c r="C25" s="88"/>
      <c r="D25" s="78"/>
      <c r="E25" s="67"/>
      <c r="F25" s="67"/>
      <c r="G25" s="38"/>
      <c r="H25" s="38"/>
    </row>
    <row r="26" spans="2:6" ht="29.25" customHeight="1">
      <c r="B26" s="19"/>
      <c r="C26" s="28" t="s">
        <v>29</v>
      </c>
      <c r="D26" s="67">
        <f>SUM(D23:D23)</f>
        <v>0</v>
      </c>
      <c r="E26" s="67">
        <f>SUM(E23:E25)</f>
        <v>225</v>
      </c>
      <c r="F26" s="67">
        <f>SUM(F23:F23)</f>
        <v>0</v>
      </c>
    </row>
    <row r="27" spans="2:6" ht="29.25" customHeight="1">
      <c r="B27" s="19"/>
      <c r="C27" s="122" t="s">
        <v>43</v>
      </c>
      <c r="D27" s="308">
        <f>(E26/1)</f>
        <v>225</v>
      </c>
      <c r="E27" s="308"/>
      <c r="F27" s="308"/>
    </row>
    <row r="28" s="23" customFormat="1" ht="11.25">
      <c r="B28" s="22" t="s">
        <v>37</v>
      </c>
    </row>
    <row r="29" ht="15.75">
      <c r="B29" s="15"/>
    </row>
    <row r="30" ht="15.75">
      <c r="B30" s="15" t="s">
        <v>30</v>
      </c>
    </row>
    <row r="31" ht="15.75">
      <c r="B31" s="15"/>
    </row>
    <row r="32" spans="2:6" ht="49.5" customHeight="1">
      <c r="B32" s="20" t="s">
        <v>6</v>
      </c>
      <c r="C32" s="20" t="s">
        <v>34</v>
      </c>
      <c r="D32" s="273" t="s">
        <v>31</v>
      </c>
      <c r="E32" s="273"/>
      <c r="F32" s="273"/>
    </row>
    <row r="33" spans="2:6" ht="15.75">
      <c r="B33" s="7">
        <v>1</v>
      </c>
      <c r="C33" s="7">
        <v>2</v>
      </c>
      <c r="D33" s="243">
        <v>3</v>
      </c>
      <c r="E33" s="243"/>
      <c r="F33" s="243"/>
    </row>
    <row r="34" spans="2:6" ht="15.75">
      <c r="B34" s="19"/>
      <c r="C34" s="19"/>
      <c r="D34" s="239"/>
      <c r="E34" s="239"/>
      <c r="F34" s="239"/>
    </row>
    <row r="35" spans="2:6" ht="15.75">
      <c r="B35" s="19"/>
      <c r="C35" s="19"/>
      <c r="D35" s="239"/>
      <c r="E35" s="239"/>
      <c r="F35" s="239"/>
    </row>
    <row r="36" spans="2:3" ht="12.75">
      <c r="B36" s="22" t="s">
        <v>36</v>
      </c>
      <c r="C36" s="23"/>
    </row>
    <row r="37" ht="12.75">
      <c r="B37" s="16"/>
    </row>
    <row r="38" ht="12.75">
      <c r="B38" s="16"/>
    </row>
    <row r="39" spans="2:6" ht="27" customHeight="1">
      <c r="B39" s="240" t="s">
        <v>124</v>
      </c>
      <c r="C39" s="240"/>
      <c r="D39" s="266" t="s">
        <v>68</v>
      </c>
      <c r="E39" s="266"/>
      <c r="F39" s="266"/>
    </row>
    <row r="40" spans="2:6" ht="4.5" customHeight="1" hidden="1">
      <c r="B40" s="240"/>
      <c r="C40" s="240"/>
      <c r="D40" s="267"/>
      <c r="E40" s="267"/>
      <c r="F40" s="267"/>
    </row>
    <row r="41" spans="2:10" ht="15">
      <c r="B41" s="33"/>
      <c r="C41" s="33"/>
      <c r="D41" s="5" t="s">
        <v>32</v>
      </c>
      <c r="E41" s="47" t="s">
        <v>33</v>
      </c>
      <c r="F41" s="48"/>
      <c r="I41" s="16"/>
      <c r="J41" s="16"/>
    </row>
  </sheetData>
  <sheetProtection/>
  <mergeCells count="18">
    <mergeCell ref="D34:F34"/>
    <mergeCell ref="D35:F35"/>
    <mergeCell ref="B39:C40"/>
    <mergeCell ref="D39:F40"/>
    <mergeCell ref="C13:F13"/>
    <mergeCell ref="C14:F14"/>
    <mergeCell ref="B18:B19"/>
    <mergeCell ref="C18:C19"/>
    <mergeCell ref="D18:F18"/>
    <mergeCell ref="D32:F32"/>
    <mergeCell ref="D33:F33"/>
    <mergeCell ref="B2:F2"/>
    <mergeCell ref="B3:F3"/>
    <mergeCell ref="C5:F5"/>
    <mergeCell ref="C6:F6"/>
    <mergeCell ref="C9:F9"/>
    <mergeCell ref="C10:F10"/>
    <mergeCell ref="D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10.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1017363</v>
      </c>
      <c r="H3" s="94"/>
    </row>
    <row r="4" spans="1:8" ht="25.5" customHeight="1">
      <c r="A4" s="34" t="s">
        <v>50</v>
      </c>
      <c r="B4" s="311" t="s">
        <v>151</v>
      </c>
      <c r="C4" s="311"/>
      <c r="D4" s="311"/>
      <c r="E4" s="311"/>
      <c r="F4" s="311"/>
      <c r="G4" s="311"/>
      <c r="H4" s="86"/>
    </row>
    <row r="5" spans="1:8" ht="49.5" customHeight="1">
      <c r="A5" s="32" t="s">
        <v>119</v>
      </c>
      <c r="B5" s="309" t="s">
        <v>222</v>
      </c>
      <c r="C5" s="310"/>
      <c r="D5" s="310"/>
      <c r="E5" s="310"/>
      <c r="F5" s="310"/>
      <c r="G5" s="310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29.25" customHeight="1">
      <c r="A11" s="235" t="s">
        <v>102</v>
      </c>
      <c r="B11" s="235"/>
      <c r="C11" s="50" t="s">
        <v>28</v>
      </c>
      <c r="D11" s="50" t="s">
        <v>28</v>
      </c>
      <c r="E11" s="66">
        <v>112.5</v>
      </c>
      <c r="F11" s="66">
        <v>112.5</v>
      </c>
      <c r="G11" s="83">
        <f>E11/F11</f>
        <v>1</v>
      </c>
    </row>
    <row r="12" spans="1:9" ht="15">
      <c r="A12" s="107" t="s">
        <v>15</v>
      </c>
      <c r="B12" s="109"/>
      <c r="C12" s="109"/>
      <c r="D12" s="109"/>
      <c r="E12" s="84"/>
      <c r="F12" s="84"/>
      <c r="G12" s="84"/>
      <c r="H12" s="98"/>
      <c r="I12" s="98"/>
    </row>
    <row r="13" spans="1:9" ht="20.25" customHeight="1">
      <c r="A13" s="148" t="s">
        <v>103</v>
      </c>
      <c r="B13" s="50" t="s">
        <v>28</v>
      </c>
      <c r="C13" s="50" t="s">
        <v>28</v>
      </c>
      <c r="D13" s="50" t="s">
        <v>28</v>
      </c>
      <c r="E13" s="108">
        <v>8.3</v>
      </c>
      <c r="F13" s="108">
        <v>8.3</v>
      </c>
      <c r="G13" s="83">
        <f>E13/F13</f>
        <v>1</v>
      </c>
      <c r="H13" s="98"/>
      <c r="I13" s="98"/>
    </row>
    <row r="14" spans="1:9" ht="15">
      <c r="A14" s="99"/>
      <c r="B14" s="99"/>
      <c r="C14" s="99"/>
      <c r="D14" s="99"/>
      <c r="E14" s="99"/>
      <c r="F14" s="99"/>
      <c r="G14" s="111"/>
      <c r="H14" s="98"/>
      <c r="I14" s="98"/>
    </row>
    <row r="15" spans="1:9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98"/>
    </row>
    <row r="16" spans="1:9" ht="15">
      <c r="A16" s="105" t="s">
        <v>17</v>
      </c>
      <c r="B16" s="99"/>
      <c r="C16" s="99"/>
      <c r="D16" s="99"/>
      <c r="E16" s="99"/>
      <c r="F16" s="99"/>
      <c r="G16" s="99"/>
      <c r="H16" s="98"/>
      <c r="I16" s="98"/>
    </row>
    <row r="17" spans="1:9" ht="16.5">
      <c r="A17" s="113" t="s">
        <v>60</v>
      </c>
      <c r="B17" s="114">
        <v>1</v>
      </c>
      <c r="C17" s="99" t="s">
        <v>86</v>
      </c>
      <c r="D17" s="85">
        <v>100</v>
      </c>
      <c r="E17" s="99"/>
      <c r="F17" s="82"/>
      <c r="G17" s="99"/>
      <c r="H17" s="98"/>
      <c r="I17" s="98"/>
    </row>
    <row r="18" spans="1:9" ht="15">
      <c r="A18" s="105" t="s">
        <v>18</v>
      </c>
      <c r="B18" s="99"/>
      <c r="C18" s="99"/>
      <c r="D18" s="99"/>
      <c r="E18" s="99"/>
      <c r="F18" s="99"/>
      <c r="G18" s="99"/>
      <c r="H18" s="98"/>
      <c r="I18" s="98"/>
    </row>
    <row r="19" spans="1:9" ht="16.5">
      <c r="A19" s="113" t="s">
        <v>63</v>
      </c>
      <c r="B19" s="105" t="s">
        <v>224</v>
      </c>
      <c r="C19" s="105">
        <v>100</v>
      </c>
      <c r="D19" s="82"/>
      <c r="E19" s="99"/>
      <c r="F19" s="82"/>
      <c r="G19" s="99"/>
      <c r="H19" s="98"/>
      <c r="I19" s="98"/>
    </row>
    <row r="20" spans="1:9" ht="15">
      <c r="A20" s="105" t="s">
        <v>19</v>
      </c>
      <c r="B20" s="99"/>
      <c r="C20" s="99"/>
      <c r="D20" s="99"/>
      <c r="E20" s="99"/>
      <c r="F20" s="99"/>
      <c r="G20" s="99"/>
      <c r="H20" s="98"/>
      <c r="I20" s="98"/>
    </row>
    <row r="21" spans="1:9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  <c r="I21" s="98"/>
    </row>
    <row r="22" spans="1:9" ht="16.5">
      <c r="A22" s="113" t="s">
        <v>152</v>
      </c>
      <c r="B22" s="115">
        <v>0</v>
      </c>
      <c r="C22" s="99"/>
      <c r="D22" s="99"/>
      <c r="E22" s="99"/>
      <c r="F22" s="99"/>
      <c r="G22" s="99"/>
      <c r="H22" s="98"/>
      <c r="I22" s="98"/>
    </row>
    <row r="23" spans="1:9" ht="38.25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98"/>
    </row>
    <row r="24" spans="1:9" ht="36.75" customHeight="1">
      <c r="A24" s="254" t="s">
        <v>148</v>
      </c>
      <c r="B24" s="254"/>
      <c r="C24" s="254"/>
      <c r="D24" s="254"/>
      <c r="E24" s="254"/>
      <c r="F24" s="254"/>
      <c r="G24" s="254"/>
      <c r="H24" s="98"/>
      <c r="I24" s="98"/>
    </row>
    <row r="25" spans="1:9" ht="15">
      <c r="A25" s="112" t="s">
        <v>20</v>
      </c>
      <c r="B25" s="99"/>
      <c r="C25" s="99"/>
      <c r="D25" s="99"/>
      <c r="E25" s="99"/>
      <c r="F25" s="99"/>
      <c r="G25" s="99"/>
      <c r="H25" s="98"/>
      <c r="I25" s="98"/>
    </row>
    <row r="26" spans="1:9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98"/>
    </row>
    <row r="27" spans="1:9" ht="15">
      <c r="A27" s="113" t="s">
        <v>85</v>
      </c>
      <c r="B27" s="105" t="s">
        <v>84</v>
      </c>
      <c r="C27" s="99"/>
      <c r="D27" s="85">
        <v>200</v>
      </c>
      <c r="E27" s="99"/>
      <c r="F27" s="99"/>
      <c r="G27" s="99"/>
      <c r="H27" s="98"/>
      <c r="I27" s="98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  <c r="I28" s="98"/>
    </row>
    <row r="29" spans="1:7" ht="15">
      <c r="A29" s="5"/>
      <c r="B29" s="33"/>
      <c r="C29" s="33"/>
      <c r="D29" s="33"/>
      <c r="E29" s="33"/>
      <c r="F29" s="33"/>
      <c r="G29" s="33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2">
    <mergeCell ref="B5:G5"/>
    <mergeCell ref="B4:G4"/>
    <mergeCell ref="M8:R8"/>
    <mergeCell ref="A24:G24"/>
    <mergeCell ref="A26:G26"/>
    <mergeCell ref="A28:G28"/>
    <mergeCell ref="A2:G2"/>
    <mergeCell ref="A7:G7"/>
    <mergeCell ref="A8:A9"/>
    <mergeCell ref="B8:D8"/>
    <mergeCell ref="E8:G8"/>
    <mergeCell ref="A23:G2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9.71093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15" ht="18.75">
      <c r="A3" s="4"/>
      <c r="G3">
        <v>1017363</v>
      </c>
      <c r="H3" s="94"/>
      <c r="O3" s="94"/>
    </row>
    <row r="4" spans="1:8" ht="25.5" customHeight="1">
      <c r="A4" s="34" t="s">
        <v>50</v>
      </c>
      <c r="B4" s="306" t="s">
        <v>151</v>
      </c>
      <c r="C4" s="306"/>
      <c r="D4" s="306"/>
      <c r="E4" s="306"/>
      <c r="F4" s="306"/>
      <c r="G4" s="306"/>
      <c r="H4" s="86"/>
    </row>
    <row r="5" spans="1:8" ht="45" customHeight="1">
      <c r="A5" s="32" t="s">
        <v>101</v>
      </c>
      <c r="B5" s="285" t="s">
        <v>223</v>
      </c>
      <c r="C5" s="286"/>
      <c r="D5" s="286"/>
      <c r="E5" s="286"/>
      <c r="F5" s="286"/>
      <c r="G5" s="28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4"/>
      <c r="N8" s="24"/>
      <c r="O8" s="24"/>
      <c r="P8" s="24"/>
      <c r="Q8" s="24"/>
      <c r="R8" s="24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07" t="s">
        <v>13</v>
      </c>
      <c r="B10" s="108" t="s">
        <v>14</v>
      </c>
      <c r="C10" s="108" t="s">
        <v>14</v>
      </c>
      <c r="D10" s="108" t="s">
        <v>14</v>
      </c>
      <c r="E10" s="108" t="s">
        <v>14</v>
      </c>
      <c r="F10" s="108" t="s">
        <v>14</v>
      </c>
      <c r="G10" s="108" t="s">
        <v>14</v>
      </c>
      <c r="H10" s="98"/>
      <c r="I10" s="98"/>
    </row>
    <row r="11" spans="1:9" ht="29.25" customHeight="1">
      <c r="A11" s="156" t="s">
        <v>154</v>
      </c>
      <c r="B11" s="50" t="s">
        <v>28</v>
      </c>
      <c r="C11" s="50" t="s">
        <v>28</v>
      </c>
      <c r="D11" s="50" t="s">
        <v>28</v>
      </c>
      <c r="E11" s="206">
        <v>19000</v>
      </c>
      <c r="F11" s="206">
        <v>19000</v>
      </c>
      <c r="G11" s="106">
        <f>E11/F11</f>
        <v>1</v>
      </c>
      <c r="H11" s="98"/>
      <c r="I11" s="98"/>
    </row>
    <row r="12" spans="1:9" ht="15">
      <c r="A12" s="107" t="s">
        <v>15</v>
      </c>
      <c r="B12" s="109"/>
      <c r="C12" s="109"/>
      <c r="D12" s="109"/>
      <c r="E12" s="84"/>
      <c r="F12" s="84"/>
      <c r="G12" s="106"/>
      <c r="H12" s="98"/>
      <c r="I12" s="98"/>
    </row>
    <row r="13" spans="1:9" ht="33" customHeight="1">
      <c r="A13" s="141" t="s">
        <v>118</v>
      </c>
      <c r="B13" s="50" t="s">
        <v>28</v>
      </c>
      <c r="C13" s="50" t="s">
        <v>28</v>
      </c>
      <c r="D13" s="50" t="s">
        <v>28</v>
      </c>
      <c r="E13" s="106">
        <v>82</v>
      </c>
      <c r="F13" s="106">
        <v>82</v>
      </c>
      <c r="G13" s="106">
        <f>E13/F13</f>
        <v>1</v>
      </c>
      <c r="H13" s="98"/>
      <c r="I13" s="98"/>
    </row>
    <row r="14" spans="1:9" ht="15">
      <c r="A14" s="99"/>
      <c r="B14" s="99"/>
      <c r="C14" s="99"/>
      <c r="D14" s="99"/>
      <c r="E14" s="99"/>
      <c r="F14" s="99"/>
      <c r="G14" s="111"/>
      <c r="H14" s="98"/>
      <c r="I14" s="98"/>
    </row>
    <row r="15" spans="1:9" ht="15">
      <c r="A15" s="112" t="s">
        <v>16</v>
      </c>
      <c r="B15" s="105"/>
      <c r="C15" s="105"/>
      <c r="D15" s="105"/>
      <c r="E15" s="105"/>
      <c r="F15" s="105"/>
      <c r="G15" s="105"/>
      <c r="H15" s="98"/>
      <c r="I15" s="98"/>
    </row>
    <row r="16" spans="1:9" ht="15">
      <c r="A16" s="105" t="s">
        <v>17</v>
      </c>
      <c r="B16" s="99"/>
      <c r="C16" s="99"/>
      <c r="D16" s="99"/>
      <c r="E16" s="99"/>
      <c r="F16" s="99"/>
      <c r="G16" s="99"/>
      <c r="H16" s="98"/>
      <c r="I16" s="98"/>
    </row>
    <row r="17" spans="1:9" ht="16.5">
      <c r="A17" s="113" t="s">
        <v>60</v>
      </c>
      <c r="B17" s="114">
        <v>1</v>
      </c>
      <c r="C17" s="99" t="s">
        <v>86</v>
      </c>
      <c r="D17" s="82">
        <v>100</v>
      </c>
      <c r="E17" s="99"/>
      <c r="F17" s="82"/>
      <c r="G17" s="99"/>
      <c r="H17" s="98"/>
      <c r="I17" s="98"/>
    </row>
    <row r="18" spans="1:9" ht="15">
      <c r="A18" s="105" t="s">
        <v>18</v>
      </c>
      <c r="B18" s="99"/>
      <c r="C18" s="99"/>
      <c r="D18" s="99"/>
      <c r="E18" s="99"/>
      <c r="F18" s="99"/>
      <c r="G18" s="99"/>
      <c r="H18" s="98"/>
      <c r="I18" s="98"/>
    </row>
    <row r="19" spans="1:9" ht="16.5">
      <c r="A19" s="113" t="s">
        <v>63</v>
      </c>
      <c r="B19" s="114">
        <v>1</v>
      </c>
      <c r="C19" s="99" t="s">
        <v>86</v>
      </c>
      <c r="D19" s="82">
        <v>100</v>
      </c>
      <c r="E19" s="99"/>
      <c r="F19" s="82"/>
      <c r="G19" s="99"/>
      <c r="H19" s="98"/>
      <c r="I19" s="98"/>
    </row>
    <row r="20" spans="1:9" ht="15">
      <c r="A20" s="105" t="s">
        <v>19</v>
      </c>
      <c r="B20" s="99"/>
      <c r="C20" s="99"/>
      <c r="D20" s="99"/>
      <c r="E20" s="99"/>
      <c r="F20" s="99"/>
      <c r="G20" s="99"/>
      <c r="H20" s="98"/>
      <c r="I20" s="98"/>
    </row>
    <row r="21" spans="1:9" ht="16.5">
      <c r="A21" s="113" t="s">
        <v>65</v>
      </c>
      <c r="B21" s="85">
        <f>(0+0+0+0+0+0+0+0+0)/9*100</f>
        <v>0</v>
      </c>
      <c r="C21" s="99"/>
      <c r="D21" s="99"/>
      <c r="E21" s="99"/>
      <c r="F21" s="99"/>
      <c r="G21" s="99"/>
      <c r="H21" s="98"/>
      <c r="I21" s="98"/>
    </row>
    <row r="22" spans="1:9" ht="16.5">
      <c r="A22" s="113" t="s">
        <v>51</v>
      </c>
      <c r="B22" s="115">
        <v>0</v>
      </c>
      <c r="C22" s="99"/>
      <c r="D22" s="99"/>
      <c r="E22" s="99"/>
      <c r="F22" s="99"/>
      <c r="G22" s="99"/>
      <c r="H22" s="98"/>
      <c r="I22" s="98"/>
    </row>
    <row r="23" spans="1:9" ht="38.25" customHeight="1">
      <c r="A23" s="264" t="s">
        <v>132</v>
      </c>
      <c r="B23" s="264"/>
      <c r="C23" s="264"/>
      <c r="D23" s="264"/>
      <c r="E23" s="264"/>
      <c r="F23" s="264"/>
      <c r="G23" s="264"/>
      <c r="H23" s="98"/>
      <c r="I23" s="98"/>
    </row>
    <row r="24" spans="1:9" ht="40.5" customHeight="1">
      <c r="A24" s="254" t="s">
        <v>148</v>
      </c>
      <c r="B24" s="254"/>
      <c r="C24" s="254"/>
      <c r="D24" s="254"/>
      <c r="E24" s="254"/>
      <c r="F24" s="254"/>
      <c r="G24" s="254"/>
      <c r="H24" s="98"/>
      <c r="I24" s="98"/>
    </row>
    <row r="25" spans="1:9" ht="15">
      <c r="A25" s="112" t="s">
        <v>20</v>
      </c>
      <c r="B25" s="99"/>
      <c r="C25" s="99"/>
      <c r="D25" s="99"/>
      <c r="E25" s="99"/>
      <c r="F25" s="99"/>
      <c r="G25" s="99"/>
      <c r="H25" s="98"/>
      <c r="I25" s="98"/>
    </row>
    <row r="26" spans="1:9" ht="30.75" customHeight="1">
      <c r="A26" s="264" t="s">
        <v>21</v>
      </c>
      <c r="B26" s="264"/>
      <c r="C26" s="264"/>
      <c r="D26" s="264"/>
      <c r="E26" s="264"/>
      <c r="F26" s="264"/>
      <c r="G26" s="264"/>
      <c r="H26" s="98"/>
      <c r="I26" s="98"/>
    </row>
    <row r="27" spans="1:9" ht="15">
      <c r="A27" s="113" t="s">
        <v>85</v>
      </c>
      <c r="B27" s="105" t="s">
        <v>84</v>
      </c>
      <c r="C27" s="99"/>
      <c r="D27" s="85">
        <v>200</v>
      </c>
      <c r="E27" s="99"/>
      <c r="F27" s="99"/>
      <c r="G27" s="99"/>
      <c r="H27" s="98"/>
      <c r="I27" s="98"/>
    </row>
    <row r="28" spans="1:9" ht="31.5" customHeight="1">
      <c r="A28" s="252" t="s">
        <v>53</v>
      </c>
      <c r="B28" s="252"/>
      <c r="C28" s="252"/>
      <c r="D28" s="252"/>
      <c r="E28" s="252"/>
      <c r="F28" s="252"/>
      <c r="G28" s="252"/>
      <c r="H28" s="98"/>
      <c r="I28" s="98"/>
    </row>
    <row r="29" spans="1:9" ht="15">
      <c r="A29" s="99"/>
      <c r="B29" s="99"/>
      <c r="C29" s="99"/>
      <c r="D29" s="99"/>
      <c r="E29" s="99"/>
      <c r="F29" s="99"/>
      <c r="G29" s="99"/>
      <c r="H29" s="98"/>
      <c r="I29" s="98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1">
    <mergeCell ref="B8:D8"/>
    <mergeCell ref="A23:G23"/>
    <mergeCell ref="E8:G8"/>
    <mergeCell ref="A24:G24"/>
    <mergeCell ref="A26:G26"/>
    <mergeCell ref="A28:G28"/>
    <mergeCell ref="A2:G2"/>
    <mergeCell ref="B4:G4"/>
    <mergeCell ref="A7:G7"/>
    <mergeCell ref="A8:A9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C13" sqref="C13:F13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7" ht="15.75">
      <c r="B3" s="247" t="s">
        <v>173</v>
      </c>
      <c r="C3" s="247"/>
      <c r="D3" s="247"/>
      <c r="E3" s="247"/>
      <c r="F3" s="247"/>
      <c r="G3" s="94"/>
    </row>
    <row r="4" ht="15.75">
      <c r="B4" s="25"/>
    </row>
    <row r="5" spans="1:8" ht="19.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92">
        <v>1017363</v>
      </c>
      <c r="C13" s="312" t="s">
        <v>151</v>
      </c>
      <c r="D13" s="312"/>
      <c r="E13" s="312"/>
      <c r="F13" s="312"/>
      <c r="G13" s="91"/>
      <c r="H13" s="91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spans="2:9" ht="15.75">
      <c r="B16" s="15" t="s">
        <v>23</v>
      </c>
      <c r="G16" s="3"/>
      <c r="H16" s="3"/>
      <c r="I16" s="3"/>
    </row>
    <row r="17" ht="15.75">
      <c r="B17" s="15"/>
    </row>
    <row r="18" spans="2:6" ht="25.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5.5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8" t="s">
        <v>88</v>
      </c>
      <c r="D22" s="67"/>
      <c r="E22" s="67"/>
      <c r="F22" s="67"/>
    </row>
    <row r="23" spans="2:8" ht="63" customHeight="1">
      <c r="B23" s="19"/>
      <c r="C23" s="215" t="str">
        <f>'реа,Інв'!B5</f>
        <v>Придбання літератури для поповнення бібліотечного фонду Дрогобицької міської  централізованої  бібліотечної системи віділу культури та мистецтв виконавчих органів ДМР</v>
      </c>
      <c r="D23" s="78"/>
      <c r="E23" s="209">
        <v>200</v>
      </c>
      <c r="F23" s="67"/>
      <c r="G23" s="38"/>
      <c r="H23" s="38"/>
    </row>
    <row r="24" spans="2:8" ht="12" customHeight="1">
      <c r="B24" s="19"/>
      <c r="C24" s="18" t="s">
        <v>89</v>
      </c>
      <c r="D24" s="67"/>
      <c r="E24" s="67"/>
      <c r="F24" s="67"/>
      <c r="G24" s="38"/>
      <c r="H24" s="38"/>
    </row>
    <row r="25" spans="2:8" ht="54.75" customHeight="1">
      <c r="B25" s="19"/>
      <c r="C25" s="170" t="str">
        <f>'ре,Ін,2'!B5</f>
        <v>Придбання інвентарю  та мультимедійного обладнання для відділу історії музею "Дрогобиччина" відділу культури та мистецтв виконавчих органів ДМР</v>
      </c>
      <c r="D25" s="67"/>
      <c r="E25" s="67">
        <v>200</v>
      </c>
      <c r="F25" s="67"/>
      <c r="G25" s="38"/>
      <c r="H25" s="38"/>
    </row>
    <row r="26" spans="2:8" ht="10.5" customHeight="1">
      <c r="B26" s="19"/>
      <c r="C26" s="18"/>
      <c r="D26" s="67"/>
      <c r="E26" s="67"/>
      <c r="F26" s="67"/>
      <c r="G26" s="38"/>
      <c r="H26" s="38"/>
    </row>
    <row r="27" spans="2:8" ht="11.25" customHeight="1">
      <c r="B27" s="19"/>
      <c r="C27" s="79"/>
      <c r="D27" s="67"/>
      <c r="E27" s="67"/>
      <c r="F27" s="67"/>
      <c r="G27" s="38"/>
      <c r="H27" s="38"/>
    </row>
    <row r="28" spans="2:8" ht="15.75" customHeight="1">
      <c r="B28" s="19"/>
      <c r="C28" s="30" t="s">
        <v>29</v>
      </c>
      <c r="D28" s="67"/>
      <c r="E28" s="83">
        <f>SUM(E23:E27)</f>
        <v>400</v>
      </c>
      <c r="F28" s="67"/>
      <c r="G28" s="38"/>
      <c r="H28" s="38"/>
    </row>
    <row r="29" spans="2:6" ht="20.25" customHeight="1">
      <c r="B29" s="19"/>
      <c r="C29" s="122" t="s">
        <v>43</v>
      </c>
      <c r="D29" s="308">
        <f>(E28/2)</f>
        <v>200</v>
      </c>
      <c r="E29" s="308"/>
      <c r="F29" s="308"/>
    </row>
    <row r="30" s="23" customFormat="1" ht="11.25">
      <c r="B30" s="22" t="s">
        <v>37</v>
      </c>
    </row>
    <row r="31" ht="15.75">
      <c r="B31" s="15"/>
    </row>
    <row r="32" ht="15.75">
      <c r="B32" s="15" t="s">
        <v>30</v>
      </c>
    </row>
    <row r="33" ht="15.75">
      <c r="B33" s="15"/>
    </row>
    <row r="34" spans="2:6" ht="49.5" customHeight="1">
      <c r="B34" s="20" t="s">
        <v>6</v>
      </c>
      <c r="C34" s="20" t="s">
        <v>34</v>
      </c>
      <c r="D34" s="273" t="s">
        <v>31</v>
      </c>
      <c r="E34" s="273"/>
      <c r="F34" s="273"/>
    </row>
    <row r="35" spans="2:6" ht="15.75">
      <c r="B35" s="7">
        <v>1</v>
      </c>
      <c r="C35" s="7">
        <v>2</v>
      </c>
      <c r="D35" s="243">
        <v>3</v>
      </c>
      <c r="E35" s="243"/>
      <c r="F35" s="243"/>
    </row>
    <row r="36" spans="2:6" ht="15.75">
      <c r="B36" s="19"/>
      <c r="C36" s="19"/>
      <c r="D36" s="239"/>
      <c r="E36" s="239"/>
      <c r="F36" s="239"/>
    </row>
    <row r="37" spans="2:6" ht="15.75">
      <c r="B37" s="19"/>
      <c r="C37" s="19"/>
      <c r="D37" s="239"/>
      <c r="E37" s="239"/>
      <c r="F37" s="239"/>
    </row>
    <row r="38" spans="2:3" ht="12.75">
      <c r="B38" s="22" t="s">
        <v>36</v>
      </c>
      <c r="C38" s="23"/>
    </row>
    <row r="39" ht="12.75">
      <c r="B39" s="16"/>
    </row>
    <row r="40" ht="12.75">
      <c r="B40" s="16"/>
    </row>
    <row r="41" spans="2:6" ht="27" customHeight="1">
      <c r="B41" s="240" t="s">
        <v>124</v>
      </c>
      <c r="C41" s="240"/>
      <c r="D41" s="266" t="s">
        <v>68</v>
      </c>
      <c r="E41" s="266"/>
      <c r="F41" s="266"/>
    </row>
    <row r="42" spans="2:6" ht="4.5" customHeight="1" hidden="1">
      <c r="B42" s="240"/>
      <c r="C42" s="240"/>
      <c r="D42" s="267"/>
      <c r="E42" s="267"/>
      <c r="F42" s="267"/>
    </row>
    <row r="43" spans="2:10" ht="15">
      <c r="B43" s="33"/>
      <c r="C43" s="33"/>
      <c r="D43" s="5" t="s">
        <v>32</v>
      </c>
      <c r="E43" s="47" t="s">
        <v>33</v>
      </c>
      <c r="F43" s="48"/>
      <c r="I43" s="16"/>
      <c r="J43" s="16"/>
    </row>
  </sheetData>
  <sheetProtection/>
  <mergeCells count="18">
    <mergeCell ref="D35:F35"/>
    <mergeCell ref="B2:F2"/>
    <mergeCell ref="B3:F3"/>
    <mergeCell ref="C5:F5"/>
    <mergeCell ref="C6:F6"/>
    <mergeCell ref="C9:F9"/>
    <mergeCell ref="C10:F10"/>
    <mergeCell ref="D29:F29"/>
    <mergeCell ref="D36:F36"/>
    <mergeCell ref="D37:F37"/>
    <mergeCell ref="B41:C42"/>
    <mergeCell ref="D41:F42"/>
    <mergeCell ref="C13:F13"/>
    <mergeCell ref="C14:F14"/>
    <mergeCell ref="B18:B19"/>
    <mergeCell ref="C18:C19"/>
    <mergeCell ref="D18:F18"/>
    <mergeCell ref="D34:F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39</v>
      </c>
    </row>
    <row r="2" spans="2:6" ht="15.75">
      <c r="B2" s="247" t="s">
        <v>22</v>
      </c>
      <c r="C2" s="247"/>
      <c r="D2" s="247"/>
      <c r="E2" s="247"/>
      <c r="F2" s="247"/>
    </row>
    <row r="3" spans="2:6" ht="15.75">
      <c r="B3" s="247" t="s">
        <v>173</v>
      </c>
      <c r="C3" s="247"/>
      <c r="D3" s="247"/>
      <c r="E3" s="247"/>
      <c r="F3" s="247"/>
    </row>
    <row r="5" spans="1:8" ht="21.75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6.5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33" customHeight="1">
      <c r="A13" s="21" t="s">
        <v>5</v>
      </c>
      <c r="B13" s="2">
        <f>'Ан,Ап'!G3</f>
        <v>1010160</v>
      </c>
      <c r="C13" s="256" t="s">
        <v>127</v>
      </c>
      <c r="D13" s="256"/>
      <c r="E13" s="256"/>
      <c r="F13" s="256"/>
      <c r="G13" s="24"/>
      <c r="H13" s="24"/>
      <c r="I13" s="24"/>
      <c r="J13" s="24"/>
      <c r="K13" s="24"/>
    </row>
    <row r="14" spans="2:9" ht="12.75">
      <c r="B14" s="26" t="s">
        <v>2</v>
      </c>
      <c r="C14" s="272" t="s">
        <v>9</v>
      </c>
      <c r="D14" s="272"/>
      <c r="E14" s="272"/>
      <c r="F14" s="272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23</v>
      </c>
    </row>
    <row r="17" ht="15.75">
      <c r="B17" s="15"/>
    </row>
    <row r="18" spans="2:6" ht="20.25" customHeight="1">
      <c r="B18" s="242" t="s">
        <v>6</v>
      </c>
      <c r="C18" s="268" t="s">
        <v>35</v>
      </c>
      <c r="D18" s="242" t="s">
        <v>24</v>
      </c>
      <c r="E18" s="242"/>
      <c r="F18" s="242"/>
    </row>
    <row r="19" spans="2:6" ht="24" customHeight="1">
      <c r="B19" s="242"/>
      <c r="C19" s="269"/>
      <c r="D19" s="9" t="s">
        <v>25</v>
      </c>
      <c r="E19" s="9" t="s">
        <v>26</v>
      </c>
      <c r="F19" s="9" t="s">
        <v>27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5.75">
      <c r="B21" s="19"/>
      <c r="C21" s="19"/>
      <c r="D21" s="7" t="s">
        <v>8</v>
      </c>
      <c r="E21" s="7" t="s">
        <v>8</v>
      </c>
      <c r="F21" s="7" t="s">
        <v>8</v>
      </c>
    </row>
    <row r="22" spans="2:6" ht="15.75">
      <c r="B22" s="19"/>
      <c r="C22" s="19" t="s">
        <v>120</v>
      </c>
      <c r="D22" s="19"/>
      <c r="E22" s="19"/>
      <c r="F22" s="19"/>
    </row>
    <row r="23" spans="2:8" ht="44.25" customHeight="1">
      <c r="B23" s="19"/>
      <c r="C23" s="225" t="s">
        <v>55</v>
      </c>
      <c r="D23" s="62">
        <f>'Ан,Ап'!D29</f>
        <v>225.3</v>
      </c>
      <c r="E23" s="62"/>
      <c r="F23" s="58"/>
      <c r="G23" s="38"/>
      <c r="H23" s="38"/>
    </row>
    <row r="24" spans="2:8" ht="16.5" customHeight="1">
      <c r="B24" s="19"/>
      <c r="C24" s="19" t="s">
        <v>89</v>
      </c>
      <c r="D24" s="62"/>
      <c r="E24" s="62"/>
      <c r="F24" s="58"/>
      <c r="G24" s="38"/>
      <c r="H24" s="38"/>
    </row>
    <row r="25" spans="2:8" ht="32.25" customHeight="1">
      <c r="B25" s="19"/>
      <c r="C25" s="19" t="s">
        <v>169</v>
      </c>
      <c r="D25" s="172">
        <f>'р,ап'!D27</f>
        <v>225</v>
      </c>
      <c r="E25" s="62"/>
      <c r="F25" s="58"/>
      <c r="G25" s="38"/>
      <c r="H25" s="38"/>
    </row>
    <row r="26" spans="2:6" ht="29.25" customHeight="1">
      <c r="B26" s="19"/>
      <c r="C26" s="174" t="s">
        <v>29</v>
      </c>
      <c r="D26" s="173">
        <f>D23+D25</f>
        <v>450.3</v>
      </c>
      <c r="E26" s="173">
        <f>E23+E25</f>
        <v>0</v>
      </c>
      <c r="F26" s="173">
        <f>F23+F25</f>
        <v>0</v>
      </c>
    </row>
    <row r="27" spans="2:6" s="23" customFormat="1" ht="15.75">
      <c r="B27" s="176"/>
      <c r="C27" s="175" t="s">
        <v>43</v>
      </c>
      <c r="D27" s="274">
        <f>D26/2</f>
        <v>225.15</v>
      </c>
      <c r="E27" s="274"/>
      <c r="F27" s="274"/>
    </row>
    <row r="28" ht="15.75">
      <c r="B28" s="15"/>
    </row>
    <row r="29" ht="15.75">
      <c r="B29" s="15" t="s">
        <v>30</v>
      </c>
    </row>
    <row r="30" ht="15.75">
      <c r="B30" s="15"/>
    </row>
    <row r="31" spans="2:6" ht="49.5" customHeight="1">
      <c r="B31" s="20" t="s">
        <v>6</v>
      </c>
      <c r="C31" s="20" t="s">
        <v>34</v>
      </c>
      <c r="D31" s="273" t="s">
        <v>31</v>
      </c>
      <c r="E31" s="273"/>
      <c r="F31" s="273"/>
    </row>
    <row r="32" spans="2:6" ht="15.75">
      <c r="B32" s="7">
        <v>1</v>
      </c>
      <c r="C32" s="7">
        <v>2</v>
      </c>
      <c r="D32" s="243">
        <v>3</v>
      </c>
      <c r="E32" s="243"/>
      <c r="F32" s="243"/>
    </row>
    <row r="33" spans="2:6" ht="15.75">
      <c r="B33" s="19"/>
      <c r="C33" s="19"/>
      <c r="D33" s="239"/>
      <c r="E33" s="239"/>
      <c r="F33" s="239"/>
    </row>
    <row r="34" spans="2:6" ht="15.75">
      <c r="B34" s="19"/>
      <c r="C34" s="19"/>
      <c r="D34" s="239"/>
      <c r="E34" s="239"/>
      <c r="F34" s="239"/>
    </row>
    <row r="35" spans="2:3" ht="12.75">
      <c r="B35" s="22" t="s">
        <v>36</v>
      </c>
      <c r="C35" s="23"/>
    </row>
    <row r="36" ht="12.75">
      <c r="B36" s="16"/>
    </row>
    <row r="37" ht="12.75">
      <c r="B37" s="16"/>
    </row>
    <row r="38" spans="2:6" ht="27" customHeight="1">
      <c r="B38" s="240" t="s">
        <v>124</v>
      </c>
      <c r="C38" s="240"/>
      <c r="D38" s="266" t="s">
        <v>68</v>
      </c>
      <c r="E38" s="266"/>
      <c r="F38" s="266"/>
    </row>
    <row r="39" spans="2:6" ht="4.5" customHeight="1" hidden="1">
      <c r="B39" s="240"/>
      <c r="C39" s="240"/>
      <c r="D39" s="267"/>
      <c r="E39" s="267"/>
      <c r="F39" s="267"/>
    </row>
    <row r="40" spans="2:10" ht="15">
      <c r="B40" s="33"/>
      <c r="C40" s="33"/>
      <c r="D40" s="5" t="s">
        <v>32</v>
      </c>
      <c r="E40" s="47" t="s">
        <v>33</v>
      </c>
      <c r="F40" s="48"/>
      <c r="I40" s="16"/>
      <c r="J40" s="16"/>
    </row>
  </sheetData>
  <sheetProtection/>
  <mergeCells count="18">
    <mergeCell ref="B2:F2"/>
    <mergeCell ref="B3:F3"/>
    <mergeCell ref="B18:B19"/>
    <mergeCell ref="D18:F18"/>
    <mergeCell ref="D31:F31"/>
    <mergeCell ref="D32:F32"/>
    <mergeCell ref="C13:F13"/>
    <mergeCell ref="D27:F27"/>
    <mergeCell ref="B38:C39"/>
    <mergeCell ref="D38:F39"/>
    <mergeCell ref="D33:F33"/>
    <mergeCell ref="D34:F34"/>
    <mergeCell ref="C18:C19"/>
    <mergeCell ref="C5:F5"/>
    <mergeCell ref="C9:F9"/>
    <mergeCell ref="C6:F6"/>
    <mergeCell ref="C10:F10"/>
    <mergeCell ref="C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9.7109375" style="0" customWidth="1"/>
    <col min="2" max="2" width="9.421875" style="0" customWidth="1"/>
    <col min="3" max="3" width="8.8515625" style="0" customWidth="1"/>
    <col min="4" max="4" width="10.14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  <c r="J2" s="12"/>
      <c r="K2" s="12"/>
      <c r="L2" s="12"/>
      <c r="M2" s="12"/>
      <c r="N2" s="12"/>
    </row>
    <row r="3" spans="1:14" ht="18.75">
      <c r="A3" s="4"/>
      <c r="G3">
        <v>1014081</v>
      </c>
      <c r="H3" s="94"/>
      <c r="N3" s="186"/>
    </row>
    <row r="4" spans="1:8" ht="28.5" customHeight="1">
      <c r="A4" s="34" t="s">
        <v>50</v>
      </c>
      <c r="B4" s="275" t="s">
        <v>174</v>
      </c>
      <c r="C4" s="275"/>
      <c r="D4" s="275"/>
      <c r="E4" s="275"/>
      <c r="F4" s="275"/>
      <c r="G4" s="275"/>
      <c r="H4" s="24"/>
    </row>
    <row r="5" spans="1:8" ht="35.25" customHeight="1">
      <c r="A5" s="32" t="s">
        <v>170</v>
      </c>
      <c r="B5" s="276" t="s">
        <v>175</v>
      </c>
      <c r="C5" s="277"/>
      <c r="D5" s="277"/>
      <c r="E5" s="277"/>
      <c r="F5" s="277"/>
      <c r="G5" s="27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18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  <c r="M8" s="253"/>
      <c r="N8" s="253"/>
      <c r="O8" s="253"/>
      <c r="P8" s="253"/>
      <c r="Q8" s="253"/>
      <c r="R8" s="25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36" customHeight="1">
      <c r="A11" s="44" t="s">
        <v>69</v>
      </c>
      <c r="B11" s="133">
        <v>118905</v>
      </c>
      <c r="C11" s="8">
        <v>118821</v>
      </c>
      <c r="D11" s="53">
        <f>B11/C11</f>
        <v>1.0007069457419142</v>
      </c>
      <c r="E11" s="133">
        <v>139143</v>
      </c>
      <c r="F11" s="8">
        <v>138914</v>
      </c>
      <c r="G11" s="53">
        <f>E11/F11</f>
        <v>1.0016485019508472</v>
      </c>
      <c r="H11" s="16"/>
      <c r="I11" s="16"/>
    </row>
    <row r="12" spans="1:9" ht="28.5" customHeight="1">
      <c r="A12" s="44" t="s">
        <v>70</v>
      </c>
      <c r="B12" s="133">
        <v>24</v>
      </c>
      <c r="C12" s="8">
        <v>24</v>
      </c>
      <c r="D12" s="39">
        <f>C12/B12</f>
        <v>1</v>
      </c>
      <c r="E12" s="133">
        <v>24</v>
      </c>
      <c r="F12" s="8">
        <v>24</v>
      </c>
      <c r="G12" s="39">
        <f>F12/E12</f>
        <v>1</v>
      </c>
      <c r="H12" s="16"/>
      <c r="I12" s="16"/>
    </row>
    <row r="13" spans="1:9" ht="53.25" customHeight="1">
      <c r="A13" s="226" t="s">
        <v>71</v>
      </c>
      <c r="B13" s="8">
        <v>1</v>
      </c>
      <c r="C13" s="8">
        <v>1</v>
      </c>
      <c r="D13" s="39">
        <f>C13/B13</f>
        <v>1</v>
      </c>
      <c r="E13" s="8">
        <v>1</v>
      </c>
      <c r="F13" s="8">
        <v>1</v>
      </c>
      <c r="G13" s="39">
        <f>F13/E13</f>
        <v>1</v>
      </c>
      <c r="H13" s="16"/>
      <c r="I13" s="16"/>
    </row>
    <row r="14" spans="1:9" ht="15">
      <c r="A14" s="13" t="s">
        <v>15</v>
      </c>
      <c r="B14" s="8" t="s">
        <v>14</v>
      </c>
      <c r="C14" s="8" t="s">
        <v>14</v>
      </c>
      <c r="D14" s="39" t="s">
        <v>14</v>
      </c>
      <c r="E14" s="8" t="s">
        <v>14</v>
      </c>
      <c r="F14" s="8" t="s">
        <v>14</v>
      </c>
      <c r="G14" s="39" t="s">
        <v>14</v>
      </c>
      <c r="H14" s="16"/>
      <c r="I14" s="16"/>
    </row>
    <row r="15" spans="1:9" ht="45" customHeight="1">
      <c r="A15" s="49" t="s">
        <v>72</v>
      </c>
      <c r="B15" s="8">
        <v>10</v>
      </c>
      <c r="C15" s="8">
        <v>10</v>
      </c>
      <c r="D15" s="39">
        <f>C15/B15</f>
        <v>1</v>
      </c>
      <c r="E15" s="8">
        <v>1</v>
      </c>
      <c r="F15" s="8">
        <v>1</v>
      </c>
      <c r="G15" s="39">
        <f>F15/E15</f>
        <v>1</v>
      </c>
      <c r="H15" s="16"/>
      <c r="I15" s="16"/>
    </row>
    <row r="16" spans="1:9" ht="15">
      <c r="A16" s="5"/>
      <c r="B16" s="5"/>
      <c r="C16" s="5"/>
      <c r="D16" s="5"/>
      <c r="E16" s="5"/>
      <c r="F16" s="5"/>
      <c r="G16" s="5"/>
      <c r="H16" s="16"/>
      <c r="I16" s="16"/>
    </row>
    <row r="17" spans="1:9" ht="15">
      <c r="A17" s="10" t="s">
        <v>16</v>
      </c>
      <c r="B17" s="11"/>
      <c r="C17" s="11"/>
      <c r="D17" s="11"/>
      <c r="E17" s="11"/>
      <c r="F17" s="11"/>
      <c r="G17" s="11"/>
      <c r="H17" s="16"/>
      <c r="I17" s="16"/>
    </row>
    <row r="18" spans="1:9" ht="15">
      <c r="A18" s="11" t="s">
        <v>17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60</v>
      </c>
      <c r="B19" s="139" t="s">
        <v>235</v>
      </c>
      <c r="C19" s="63" t="s">
        <v>82</v>
      </c>
      <c r="D19" s="56" t="s">
        <v>83</v>
      </c>
      <c r="E19" s="5" t="s">
        <v>62</v>
      </c>
      <c r="F19" s="55">
        <f>(1+1+1)/3*100</f>
        <v>100</v>
      </c>
      <c r="G19" s="5"/>
      <c r="H19" s="16"/>
      <c r="I19" s="16"/>
    </row>
    <row r="20" spans="1:9" ht="15">
      <c r="A20" s="11" t="s">
        <v>18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63</v>
      </c>
      <c r="B21" s="265" t="s">
        <v>98</v>
      </c>
      <c r="C21" s="265"/>
      <c r="D21" s="11">
        <v>100</v>
      </c>
      <c r="E21" s="5"/>
      <c r="F21" s="5"/>
      <c r="G21" s="5"/>
      <c r="H21" s="16"/>
      <c r="I21" s="16"/>
    </row>
    <row r="22" spans="1:9" ht="15">
      <c r="A22" s="11" t="s">
        <v>19</v>
      </c>
      <c r="B22" s="5"/>
      <c r="C22" s="5"/>
      <c r="D22" s="5"/>
      <c r="E22" s="5"/>
      <c r="F22" s="5"/>
      <c r="G22" s="5"/>
      <c r="H22" s="16"/>
      <c r="I22" s="16"/>
    </row>
    <row r="23" spans="1:9" ht="16.5">
      <c r="A23" s="54" t="s">
        <v>65</v>
      </c>
      <c r="B23" s="139" t="s">
        <v>157</v>
      </c>
      <c r="C23" s="63" t="s">
        <v>82</v>
      </c>
      <c r="D23" s="56" t="s">
        <v>83</v>
      </c>
      <c r="E23" s="5" t="s">
        <v>62</v>
      </c>
      <c r="F23" s="55">
        <f>(1+1+1)/3*100</f>
        <v>100</v>
      </c>
      <c r="G23" s="5"/>
      <c r="H23" s="16"/>
      <c r="I23" s="16"/>
    </row>
    <row r="24" spans="1:9" ht="16.5">
      <c r="A24" s="54" t="s">
        <v>130</v>
      </c>
      <c r="B24" s="55">
        <v>1</v>
      </c>
      <c r="C24" s="5"/>
      <c r="D24" s="5"/>
      <c r="E24" s="5"/>
      <c r="F24" s="5"/>
      <c r="G24" s="5"/>
      <c r="H24" s="16"/>
      <c r="I24" s="16"/>
    </row>
    <row r="25" spans="1:9" ht="33" customHeight="1">
      <c r="A25" s="252" t="s">
        <v>132</v>
      </c>
      <c r="B25" s="252"/>
      <c r="C25" s="252"/>
      <c r="D25" s="252"/>
      <c r="E25" s="252"/>
      <c r="F25" s="252"/>
      <c r="G25" s="252"/>
      <c r="H25" s="16"/>
      <c r="I25" s="16"/>
    </row>
    <row r="26" spans="1:9" ht="39.75" customHeight="1">
      <c r="A26" s="254" t="s">
        <v>133</v>
      </c>
      <c r="B26" s="254"/>
      <c r="C26" s="254"/>
      <c r="D26" s="254"/>
      <c r="E26" s="254"/>
      <c r="F26" s="254"/>
      <c r="G26" s="254"/>
      <c r="H26" s="16"/>
      <c r="I26" s="16"/>
    </row>
    <row r="27" spans="1:9" ht="15">
      <c r="A27" s="10" t="s">
        <v>20</v>
      </c>
      <c r="B27" s="5"/>
      <c r="C27" s="5"/>
      <c r="D27" s="5"/>
      <c r="E27" s="5"/>
      <c r="F27" s="5"/>
      <c r="G27" s="5"/>
      <c r="H27" s="16"/>
      <c r="I27" s="16"/>
    </row>
    <row r="28" spans="1:9" ht="30.75" customHeight="1">
      <c r="A28" s="252" t="s">
        <v>21</v>
      </c>
      <c r="B28" s="252"/>
      <c r="C28" s="252"/>
      <c r="D28" s="252"/>
      <c r="E28" s="252"/>
      <c r="F28" s="252"/>
      <c r="G28" s="252"/>
      <c r="H28" s="16"/>
      <c r="I28" s="16"/>
    </row>
    <row r="29" spans="1:9" ht="15">
      <c r="A29" s="54" t="s">
        <v>80</v>
      </c>
      <c r="B29" s="5" t="s">
        <v>134</v>
      </c>
      <c r="C29" s="5"/>
      <c r="D29" s="40">
        <v>225</v>
      </c>
      <c r="E29" s="5"/>
      <c r="F29" s="5"/>
      <c r="G29" s="5"/>
      <c r="H29" s="16"/>
      <c r="I29" s="16"/>
    </row>
    <row r="30" spans="1:9" ht="31.5" customHeight="1">
      <c r="A30" s="252" t="s">
        <v>52</v>
      </c>
      <c r="B30" s="252"/>
      <c r="C30" s="252"/>
      <c r="D30" s="252"/>
      <c r="E30" s="252"/>
      <c r="F30" s="252"/>
      <c r="G30" s="252"/>
      <c r="H30" s="16"/>
      <c r="I30" s="16"/>
    </row>
    <row r="31" spans="1:9" ht="15">
      <c r="A31" s="5"/>
      <c r="B31" s="5"/>
      <c r="C31" s="5"/>
      <c r="D31" s="5"/>
      <c r="E31" s="5"/>
      <c r="F31" s="5"/>
      <c r="G31" s="5"/>
      <c r="H31" s="16"/>
      <c r="I31" s="16"/>
    </row>
    <row r="32" spans="1:9" ht="15">
      <c r="A32" s="5"/>
      <c r="B32" s="5"/>
      <c r="C32" s="5"/>
      <c r="D32" s="5"/>
      <c r="E32" s="5"/>
      <c r="F32" s="5"/>
      <c r="G32" s="5"/>
      <c r="H32" s="16"/>
      <c r="I32" s="16"/>
    </row>
  </sheetData>
  <sheetProtection/>
  <mergeCells count="13">
    <mergeCell ref="A2:G2"/>
    <mergeCell ref="A7:G7"/>
    <mergeCell ref="A8:A9"/>
    <mergeCell ref="B8:D8"/>
    <mergeCell ref="E8:G8"/>
    <mergeCell ref="A25:G25"/>
    <mergeCell ref="M8:R8"/>
    <mergeCell ref="B4:G4"/>
    <mergeCell ref="A26:G26"/>
    <mergeCell ref="A28:G28"/>
    <mergeCell ref="A30:G30"/>
    <mergeCell ref="B5:G5"/>
    <mergeCell ref="B21:C21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2">
      <selection activeCell="D23" sqref="D23"/>
    </sheetView>
  </sheetViews>
  <sheetFormatPr defaultColWidth="9.140625" defaultRowHeight="12.75"/>
  <cols>
    <col min="1" max="1" width="4.8515625" style="0" customWidth="1"/>
    <col min="3" max="3" width="44.00390625" style="0" customWidth="1"/>
    <col min="4" max="4" width="14.421875" style="0" customWidth="1"/>
    <col min="5" max="5" width="13.28125" style="0" customWidth="1"/>
    <col min="6" max="6" width="17.57421875" style="0" customWidth="1"/>
  </cols>
  <sheetData>
    <row r="1" ht="12.75">
      <c r="F1" t="s">
        <v>39</v>
      </c>
    </row>
    <row r="2" spans="2:13" ht="15.75">
      <c r="B2" s="247" t="s">
        <v>22</v>
      </c>
      <c r="C2" s="247"/>
      <c r="D2" s="247"/>
      <c r="E2" s="247"/>
      <c r="F2" s="247"/>
      <c r="G2" s="94"/>
      <c r="M2" s="94"/>
    </row>
    <row r="3" spans="2:6" ht="15.75">
      <c r="B3" s="247" t="s">
        <v>173</v>
      </c>
      <c r="C3" s="247"/>
      <c r="D3" s="247"/>
      <c r="E3" s="247"/>
      <c r="F3" s="247"/>
    </row>
    <row r="4" ht="15.75">
      <c r="B4" s="25"/>
    </row>
    <row r="5" spans="1:8" ht="30" customHeight="1">
      <c r="A5" s="21" t="s">
        <v>38</v>
      </c>
      <c r="B5" s="2">
        <v>1010000</v>
      </c>
      <c r="C5" s="270" t="s">
        <v>66</v>
      </c>
      <c r="D5" s="271"/>
      <c r="E5" s="271"/>
      <c r="F5" s="271"/>
      <c r="G5" s="3"/>
      <c r="H5" s="3"/>
    </row>
    <row r="6" spans="2:11" s="3" customFormat="1" ht="12.75">
      <c r="B6" s="26" t="s">
        <v>2</v>
      </c>
      <c r="C6" s="272" t="s">
        <v>3</v>
      </c>
      <c r="D6" s="272"/>
      <c r="E6" s="272"/>
      <c r="F6" s="272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23.25" customHeight="1">
      <c r="A9" s="21" t="s">
        <v>4</v>
      </c>
      <c r="B9" s="2">
        <f>B5</f>
        <v>1010000</v>
      </c>
      <c r="C9" s="270" t="s">
        <v>66</v>
      </c>
      <c r="D9" s="271"/>
      <c r="E9" s="271"/>
      <c r="F9" s="271"/>
      <c r="G9" s="3"/>
      <c r="H9" s="3"/>
    </row>
    <row r="10" spans="2:8" ht="12.75">
      <c r="B10" s="26" t="s">
        <v>2</v>
      </c>
      <c r="C10" s="272" t="s">
        <v>67</v>
      </c>
      <c r="D10" s="272"/>
      <c r="E10" s="272"/>
      <c r="F10" s="272"/>
      <c r="G10" s="3"/>
      <c r="H10" s="3"/>
    </row>
    <row r="11" spans="3:9" ht="12.75">
      <c r="C11" s="1"/>
      <c r="G11" s="3"/>
      <c r="H11" s="3"/>
      <c r="I11" s="3"/>
    </row>
    <row r="12" spans="3:9" ht="12.75">
      <c r="C12" s="1"/>
      <c r="E12" s="3"/>
      <c r="G12" s="3"/>
      <c r="H12" s="3"/>
      <c r="I12" s="3"/>
    </row>
    <row r="13" spans="1:11" ht="12.75" customHeight="1">
      <c r="A13" s="21" t="s">
        <v>5</v>
      </c>
      <c r="B13" s="92">
        <v>1014081</v>
      </c>
      <c r="C13" s="280" t="s">
        <v>174</v>
      </c>
      <c r="D13" s="280"/>
      <c r="E13" s="280"/>
      <c r="F13" s="280"/>
      <c r="G13" s="177"/>
      <c r="H13" s="177"/>
      <c r="I13" s="24"/>
      <c r="J13" s="24"/>
      <c r="K13" s="24"/>
    </row>
    <row r="14" spans="2:9" ht="12.75">
      <c r="B14" s="101" t="s">
        <v>2</v>
      </c>
      <c r="C14" s="281" t="s">
        <v>9</v>
      </c>
      <c r="D14" s="281"/>
      <c r="E14" s="281"/>
      <c r="F14" s="281"/>
      <c r="G14" s="104"/>
      <c r="H14" s="104"/>
      <c r="I14" s="3"/>
    </row>
    <row r="15" spans="2:9" ht="12.75">
      <c r="B15" s="16"/>
      <c r="C15" s="16"/>
      <c r="D15" s="16"/>
      <c r="E15" s="16"/>
      <c r="F15" s="16"/>
      <c r="G15" s="104"/>
      <c r="H15" s="104"/>
      <c r="I15" s="3"/>
    </row>
    <row r="16" spans="2:8" ht="15.75">
      <c r="B16" s="15" t="s">
        <v>23</v>
      </c>
      <c r="C16" s="16"/>
      <c r="D16" s="16"/>
      <c r="E16" s="16"/>
      <c r="F16" s="16"/>
      <c r="G16" s="16"/>
      <c r="H16" s="16"/>
    </row>
    <row r="17" spans="2:8" ht="15.75">
      <c r="B17" s="15"/>
      <c r="C17" s="16"/>
      <c r="D17" s="16"/>
      <c r="E17" s="16"/>
      <c r="F17" s="16"/>
      <c r="G17" s="16"/>
      <c r="H17" s="16"/>
    </row>
    <row r="18" spans="2:8" ht="25.5" customHeight="1">
      <c r="B18" s="242" t="s">
        <v>6</v>
      </c>
      <c r="C18" s="268" t="s">
        <v>35</v>
      </c>
      <c r="D18" s="242" t="s">
        <v>24</v>
      </c>
      <c r="E18" s="242"/>
      <c r="F18" s="242"/>
      <c r="G18" s="16"/>
      <c r="H18" s="16"/>
    </row>
    <row r="19" spans="2:8" ht="25.5">
      <c r="B19" s="242"/>
      <c r="C19" s="269"/>
      <c r="D19" s="9" t="s">
        <v>25</v>
      </c>
      <c r="E19" s="9" t="s">
        <v>26</v>
      </c>
      <c r="F19" s="9" t="s">
        <v>27</v>
      </c>
      <c r="G19" s="16"/>
      <c r="H19" s="16"/>
    </row>
    <row r="20" spans="2:8" ht="15.75"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16"/>
      <c r="H20" s="16"/>
    </row>
    <row r="21" spans="2:8" ht="15.75">
      <c r="B21" s="19"/>
      <c r="C21" s="19"/>
      <c r="D21" s="7" t="s">
        <v>8</v>
      </c>
      <c r="E21" s="7" t="s">
        <v>8</v>
      </c>
      <c r="F21" s="7" t="s">
        <v>8</v>
      </c>
      <c r="G21" s="16"/>
      <c r="H21" s="16"/>
    </row>
    <row r="22" spans="2:9" ht="15.75">
      <c r="B22" s="140">
        <v>1014081</v>
      </c>
      <c r="C22" s="19" t="s">
        <v>120</v>
      </c>
      <c r="D22" s="19"/>
      <c r="E22" s="19"/>
      <c r="F22" s="19"/>
      <c r="G22" s="104"/>
      <c r="H22" s="104"/>
      <c r="I22" s="3"/>
    </row>
    <row r="23" spans="2:9" ht="36" customHeight="1">
      <c r="B23" s="19"/>
      <c r="C23" s="179" t="s">
        <v>175</v>
      </c>
      <c r="D23" s="234">
        <f>'Ан,Бух'!D29</f>
        <v>225</v>
      </c>
      <c r="E23" s="179"/>
      <c r="F23" s="179"/>
      <c r="G23" s="178"/>
      <c r="H23" s="178"/>
      <c r="I23" s="3"/>
    </row>
    <row r="24" spans="2:9" ht="15.75">
      <c r="B24" s="19"/>
      <c r="C24" s="157"/>
      <c r="D24" s="7"/>
      <c r="E24" s="19"/>
      <c r="F24" s="19"/>
      <c r="G24" s="104"/>
      <c r="H24" s="104"/>
      <c r="I24" s="3"/>
    </row>
    <row r="25" spans="2:9" ht="29.25" customHeight="1">
      <c r="B25" s="19"/>
      <c r="C25" s="30" t="s">
        <v>29</v>
      </c>
      <c r="D25" s="7">
        <f>SUM(D23:D24)</f>
        <v>225</v>
      </c>
      <c r="E25" s="52"/>
      <c r="F25" s="19" t="s">
        <v>28</v>
      </c>
      <c r="G25" s="104"/>
      <c r="H25" s="104"/>
      <c r="I25" s="3"/>
    </row>
    <row r="26" spans="2:8" ht="29.25" customHeight="1">
      <c r="B26" s="19"/>
      <c r="C26" s="122" t="s">
        <v>43</v>
      </c>
      <c r="D26" s="279">
        <f>D25/1</f>
        <v>225</v>
      </c>
      <c r="E26" s="279"/>
      <c r="F26" s="279"/>
      <c r="G26" s="16"/>
      <c r="H26" s="16"/>
    </row>
    <row r="27" spans="2:8" s="23" customFormat="1" ht="11.25">
      <c r="B27" s="22" t="s">
        <v>37</v>
      </c>
      <c r="C27" s="103"/>
      <c r="D27" s="103"/>
      <c r="E27" s="103"/>
      <c r="F27" s="103"/>
      <c r="G27" s="103"/>
      <c r="H27" s="103"/>
    </row>
    <row r="28" spans="2:8" ht="15.75">
      <c r="B28" s="15"/>
      <c r="C28" s="16"/>
      <c r="D28" s="16"/>
      <c r="E28" s="16"/>
      <c r="F28" s="16"/>
      <c r="G28" s="16"/>
      <c r="H28" s="16"/>
    </row>
    <row r="29" spans="2:8" ht="15.75">
      <c r="B29" s="15" t="s">
        <v>30</v>
      </c>
      <c r="C29" s="16"/>
      <c r="D29" s="16"/>
      <c r="E29" s="16"/>
      <c r="F29" s="16"/>
      <c r="G29" s="16"/>
      <c r="H29" s="16"/>
    </row>
    <row r="30" spans="2:8" ht="15.75">
      <c r="B30" s="15"/>
      <c r="C30" s="16"/>
      <c r="D30" s="16"/>
      <c r="E30" s="16"/>
      <c r="F30" s="16"/>
      <c r="G30" s="16"/>
      <c r="H30" s="16"/>
    </row>
    <row r="31" spans="2:8" ht="49.5" customHeight="1">
      <c r="B31" s="20" t="s">
        <v>6</v>
      </c>
      <c r="C31" s="20" t="s">
        <v>34</v>
      </c>
      <c r="D31" s="273" t="s">
        <v>31</v>
      </c>
      <c r="E31" s="273"/>
      <c r="F31" s="273"/>
      <c r="G31" s="16"/>
      <c r="H31" s="16"/>
    </row>
    <row r="32" spans="2:8" ht="15.75">
      <c r="B32" s="7">
        <v>1</v>
      </c>
      <c r="C32" s="7">
        <v>2</v>
      </c>
      <c r="D32" s="243">
        <v>3</v>
      </c>
      <c r="E32" s="243"/>
      <c r="F32" s="243"/>
      <c r="G32" s="16"/>
      <c r="H32" s="16"/>
    </row>
    <row r="33" spans="2:8" ht="15.75">
      <c r="B33" s="19"/>
      <c r="C33" s="19"/>
      <c r="D33" s="239"/>
      <c r="E33" s="239"/>
      <c r="F33" s="239"/>
      <c r="G33" s="16"/>
      <c r="H33" s="16"/>
    </row>
    <row r="34" spans="2:8" ht="15.75">
      <c r="B34" s="19"/>
      <c r="C34" s="19"/>
      <c r="D34" s="239"/>
      <c r="E34" s="239"/>
      <c r="F34" s="239"/>
      <c r="G34" s="16"/>
      <c r="H34" s="16"/>
    </row>
    <row r="35" spans="2:8" ht="12.75">
      <c r="B35" s="22" t="s">
        <v>36</v>
      </c>
      <c r="C35" s="103"/>
      <c r="D35" s="16"/>
      <c r="E35" s="16"/>
      <c r="F35" s="16"/>
      <c r="G35" s="16"/>
      <c r="H35" s="16"/>
    </row>
    <row r="36" spans="2:8" ht="12.75">
      <c r="B36" s="16"/>
      <c r="C36" s="16"/>
      <c r="D36" s="16"/>
      <c r="E36" s="16"/>
      <c r="F36" s="16"/>
      <c r="G36" s="16"/>
      <c r="H36" s="16"/>
    </row>
    <row r="37" spans="2:8" ht="12.75">
      <c r="B37" s="16"/>
      <c r="C37" s="16"/>
      <c r="D37" s="16"/>
      <c r="E37" s="16"/>
      <c r="F37" s="16"/>
      <c r="G37" s="16"/>
      <c r="H37" s="16"/>
    </row>
    <row r="38" spans="2:8" ht="27" customHeight="1">
      <c r="B38" s="240" t="s">
        <v>124</v>
      </c>
      <c r="C38" s="240"/>
      <c r="D38" s="266" t="s">
        <v>68</v>
      </c>
      <c r="E38" s="266"/>
      <c r="F38" s="266"/>
      <c r="G38" s="16"/>
      <c r="H38" s="16"/>
    </row>
    <row r="39" spans="2:8" ht="4.5" customHeight="1" hidden="1">
      <c r="B39" s="240"/>
      <c r="C39" s="240"/>
      <c r="D39" s="267"/>
      <c r="E39" s="267"/>
      <c r="F39" s="267"/>
      <c r="G39" s="16"/>
      <c r="H39" s="16"/>
    </row>
    <row r="40" spans="2:10" ht="15">
      <c r="B40" s="5"/>
      <c r="C40" s="5"/>
      <c r="D40" s="5" t="s">
        <v>32</v>
      </c>
      <c r="E40" s="47" t="s">
        <v>33</v>
      </c>
      <c r="F40" s="12"/>
      <c r="G40" s="16"/>
      <c r="H40" s="16"/>
      <c r="I40" s="16"/>
      <c r="J40" s="16"/>
    </row>
    <row r="41" spans="2:8" ht="12.75">
      <c r="B41" s="16"/>
      <c r="C41" s="16"/>
      <c r="D41" s="16"/>
      <c r="E41" s="16"/>
      <c r="F41" s="16"/>
      <c r="G41" s="16"/>
      <c r="H41" s="16"/>
    </row>
  </sheetData>
  <sheetProtection/>
  <mergeCells count="18">
    <mergeCell ref="B2:F2"/>
    <mergeCell ref="B3:F3"/>
    <mergeCell ref="C5:F5"/>
    <mergeCell ref="C6:F6"/>
    <mergeCell ref="C9:F9"/>
    <mergeCell ref="C10:F10"/>
    <mergeCell ref="C13:F13"/>
    <mergeCell ref="C14:F14"/>
    <mergeCell ref="B18:B19"/>
    <mergeCell ref="D32:F32"/>
    <mergeCell ref="C18:C19"/>
    <mergeCell ref="D18:F18"/>
    <mergeCell ref="D33:F33"/>
    <mergeCell ref="D34:F34"/>
    <mergeCell ref="B38:C39"/>
    <mergeCell ref="D38:F39"/>
    <mergeCell ref="D31:F31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C1">
      <selection activeCell="J13" sqref="J13:S15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8.851562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9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</row>
    <row r="3" spans="1:7" ht="18.75">
      <c r="A3" s="4"/>
      <c r="G3">
        <v>1014082</v>
      </c>
    </row>
    <row r="4" spans="1:7" ht="25.5" customHeight="1">
      <c r="A4" s="34" t="s">
        <v>164</v>
      </c>
      <c r="B4" s="256" t="s">
        <v>129</v>
      </c>
      <c r="C4" s="256"/>
      <c r="D4" s="256"/>
      <c r="E4" s="256"/>
      <c r="F4" s="256"/>
      <c r="G4" s="256"/>
    </row>
    <row r="5" spans="1:7" ht="28.5" customHeight="1">
      <c r="A5" s="32"/>
      <c r="B5" s="282" t="s">
        <v>225</v>
      </c>
      <c r="C5" s="283"/>
      <c r="D5" s="283"/>
      <c r="E5" s="283"/>
      <c r="F5" s="283"/>
      <c r="G5" s="284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7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8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</row>
    <row r="11" spans="1:8" ht="30.75" customHeight="1">
      <c r="A11" s="214" t="s">
        <v>226</v>
      </c>
      <c r="B11" s="136">
        <v>15111</v>
      </c>
      <c r="C11" s="136">
        <v>15111</v>
      </c>
      <c r="D11" s="138">
        <f>B11/C11</f>
        <v>1</v>
      </c>
      <c r="E11" s="136">
        <v>25661</v>
      </c>
      <c r="F11" s="136">
        <v>25653</v>
      </c>
      <c r="G11" s="138">
        <f>E11/F11</f>
        <v>1.000311854364012</v>
      </c>
      <c r="H11" s="16"/>
    </row>
    <row r="12" spans="1:8" ht="17.25" customHeight="1">
      <c r="A12" s="13" t="s">
        <v>15</v>
      </c>
      <c r="B12" s="134"/>
      <c r="C12" s="134"/>
      <c r="D12" s="135"/>
      <c r="E12" s="134"/>
      <c r="F12" s="134"/>
      <c r="G12" s="135"/>
      <c r="H12" s="16"/>
    </row>
    <row r="13" spans="1:8" ht="42.75" customHeight="1">
      <c r="A13" s="60" t="s">
        <v>77</v>
      </c>
      <c r="B13" s="137">
        <v>0.1</v>
      </c>
      <c r="C13" s="137">
        <v>0.1</v>
      </c>
      <c r="D13" s="138">
        <f>B13/C13</f>
        <v>1</v>
      </c>
      <c r="E13" s="137">
        <v>0.1</v>
      </c>
      <c r="F13" s="137">
        <v>0.1</v>
      </c>
      <c r="G13" s="138">
        <f>E13/F13</f>
        <v>1</v>
      </c>
      <c r="H13" s="16"/>
    </row>
    <row r="14" ht="23.25" customHeight="1">
      <c r="H14" s="16"/>
    </row>
    <row r="15" spans="1:8" ht="15">
      <c r="A15" s="10" t="s">
        <v>16</v>
      </c>
      <c r="B15" s="11"/>
      <c r="C15" s="11"/>
      <c r="D15" s="11"/>
      <c r="E15" s="11"/>
      <c r="F15" s="11"/>
      <c r="G15" s="11"/>
      <c r="H15" s="16"/>
    </row>
    <row r="16" spans="1:8" ht="15">
      <c r="A16" s="11" t="s">
        <v>17</v>
      </c>
      <c r="B16" s="5"/>
      <c r="C16" s="5"/>
      <c r="D16" s="5"/>
      <c r="E16" s="5"/>
      <c r="F16" s="5"/>
      <c r="G16" s="5"/>
      <c r="H16" s="16"/>
    </row>
    <row r="17" spans="1:8" ht="16.5">
      <c r="A17" s="54" t="s">
        <v>60</v>
      </c>
      <c r="B17" s="265" t="s">
        <v>98</v>
      </c>
      <c r="C17" s="265"/>
      <c r="D17" s="11">
        <v>100</v>
      </c>
      <c r="E17" s="55"/>
      <c r="G17" s="5"/>
      <c r="H17" s="16"/>
    </row>
    <row r="18" spans="1:8" ht="15">
      <c r="A18" s="11" t="s">
        <v>18</v>
      </c>
      <c r="B18" s="5"/>
      <c r="C18" s="5"/>
      <c r="D18" s="5"/>
      <c r="E18" s="5"/>
      <c r="F18" s="5"/>
      <c r="G18" s="5"/>
      <c r="H18" s="16"/>
    </row>
    <row r="19" spans="1:8" ht="16.5">
      <c r="A19" s="54" t="s">
        <v>63</v>
      </c>
      <c r="B19" s="265" t="s">
        <v>98</v>
      </c>
      <c r="C19" s="265"/>
      <c r="D19" s="11">
        <v>100</v>
      </c>
      <c r="E19" s="5"/>
      <c r="F19" s="5"/>
      <c r="G19" s="5"/>
      <c r="H19" s="16"/>
    </row>
    <row r="20" spans="1:8" ht="15">
      <c r="A20" s="11" t="s">
        <v>19</v>
      </c>
      <c r="B20" s="5"/>
      <c r="C20" s="5"/>
      <c r="D20" s="5"/>
      <c r="E20" s="5"/>
      <c r="F20" s="5"/>
      <c r="G20" s="5"/>
      <c r="H20" s="16"/>
    </row>
    <row r="21" spans="1:8" ht="16.5">
      <c r="A21" s="54" t="s">
        <v>65</v>
      </c>
      <c r="B21" s="139" t="s">
        <v>81</v>
      </c>
      <c r="C21" s="56" t="s">
        <v>83</v>
      </c>
      <c r="D21" s="5" t="s">
        <v>61</v>
      </c>
      <c r="E21" s="55">
        <f>(1+1+1)/3*100</f>
        <v>100</v>
      </c>
      <c r="F21" s="55"/>
      <c r="G21" s="5"/>
      <c r="H21" s="16"/>
    </row>
    <row r="22" spans="1:8" ht="16.5">
      <c r="A22" s="54" t="s">
        <v>130</v>
      </c>
      <c r="B22" s="42">
        <v>1</v>
      </c>
      <c r="C22" s="5"/>
      <c r="D22" s="5"/>
      <c r="E22" s="5"/>
      <c r="F22" s="5"/>
      <c r="G22" s="5"/>
      <c r="H22" s="16"/>
    </row>
    <row r="23" spans="1:8" ht="30.75" customHeight="1">
      <c r="A23" s="252" t="s">
        <v>132</v>
      </c>
      <c r="B23" s="252"/>
      <c r="C23" s="252"/>
      <c r="D23" s="252"/>
      <c r="E23" s="252"/>
      <c r="F23" s="252"/>
      <c r="G23" s="252"/>
      <c r="H23" s="16"/>
    </row>
    <row r="24" spans="1:8" ht="36.75" customHeight="1">
      <c r="A24" s="254" t="s">
        <v>133</v>
      </c>
      <c r="B24" s="254"/>
      <c r="C24" s="254"/>
      <c r="D24" s="254"/>
      <c r="E24" s="254"/>
      <c r="F24" s="254"/>
      <c r="G24" s="254"/>
      <c r="H24" s="16"/>
    </row>
    <row r="25" spans="1:8" ht="15">
      <c r="A25" s="10" t="s">
        <v>20</v>
      </c>
      <c r="B25" s="5"/>
      <c r="C25" s="5"/>
      <c r="D25" s="5"/>
      <c r="E25" s="5"/>
      <c r="F25" s="5"/>
      <c r="G25" s="5"/>
      <c r="H25" s="16"/>
    </row>
    <row r="26" spans="1:8" ht="30.75" customHeight="1">
      <c r="A26" s="252" t="s">
        <v>21</v>
      </c>
      <c r="B26" s="252"/>
      <c r="C26" s="252"/>
      <c r="D26" s="252"/>
      <c r="E26" s="252"/>
      <c r="F26" s="252"/>
      <c r="G26" s="252"/>
      <c r="H26" s="16"/>
    </row>
    <row r="27" spans="1:8" ht="15">
      <c r="A27" s="54" t="s">
        <v>80</v>
      </c>
      <c r="B27" s="5" t="s">
        <v>134</v>
      </c>
      <c r="C27" s="5"/>
      <c r="D27" s="11">
        <v>225</v>
      </c>
      <c r="E27" s="5"/>
      <c r="F27" s="5"/>
      <c r="G27" s="5"/>
      <c r="H27" s="16"/>
    </row>
    <row r="28" spans="1:8" ht="31.5" customHeight="1">
      <c r="A28" s="252" t="s">
        <v>162</v>
      </c>
      <c r="B28" s="252"/>
      <c r="C28" s="252"/>
      <c r="D28" s="252"/>
      <c r="E28" s="252"/>
      <c r="F28" s="252"/>
      <c r="G28" s="252"/>
      <c r="H28" s="16"/>
    </row>
    <row r="29" spans="1:8" ht="15">
      <c r="A29" s="5"/>
      <c r="B29" s="5"/>
      <c r="C29" s="5"/>
      <c r="D29" s="5"/>
      <c r="E29" s="5"/>
      <c r="F29" s="5"/>
      <c r="G29" s="5"/>
      <c r="H29" s="16"/>
    </row>
    <row r="30" spans="1:8" ht="15">
      <c r="A30" s="5"/>
      <c r="B30" s="5"/>
      <c r="C30" s="5"/>
      <c r="D30" s="5"/>
      <c r="E30" s="5"/>
      <c r="F30" s="5"/>
      <c r="G30" s="5"/>
      <c r="H30" s="16"/>
    </row>
  </sheetData>
  <sheetProtection/>
  <mergeCells count="13">
    <mergeCell ref="A2:G2"/>
    <mergeCell ref="B4:G4"/>
    <mergeCell ref="A7:G7"/>
    <mergeCell ref="A8:A9"/>
    <mergeCell ref="B8:D8"/>
    <mergeCell ref="A23:G23"/>
    <mergeCell ref="B17:C17"/>
    <mergeCell ref="E8:G8"/>
    <mergeCell ref="B5:G5"/>
    <mergeCell ref="B19:C19"/>
    <mergeCell ref="A24:G24"/>
    <mergeCell ref="A26:G26"/>
    <mergeCell ref="A28:G2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J11" sqref="J11:R15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8.851562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9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</row>
    <row r="3" spans="1:7" ht="18.75">
      <c r="A3" s="4"/>
      <c r="G3">
        <v>1014082</v>
      </c>
    </row>
    <row r="4" spans="1:7" ht="25.5" customHeight="1">
      <c r="A4" s="34" t="s">
        <v>163</v>
      </c>
      <c r="B4" s="256" t="s">
        <v>129</v>
      </c>
      <c r="C4" s="256"/>
      <c r="D4" s="256"/>
      <c r="E4" s="256"/>
      <c r="F4" s="256"/>
      <c r="G4" s="256"/>
    </row>
    <row r="5" spans="1:7" ht="30.75" customHeight="1">
      <c r="A5" s="32"/>
      <c r="B5" s="285" t="s">
        <v>227</v>
      </c>
      <c r="C5" s="286"/>
      <c r="D5" s="286"/>
      <c r="E5" s="286"/>
      <c r="F5" s="286"/>
      <c r="G5" s="286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7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8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</row>
    <row r="11" spans="1:8" ht="15.75" customHeight="1">
      <c r="A11" s="59" t="s">
        <v>79</v>
      </c>
      <c r="B11" s="136">
        <v>296600</v>
      </c>
      <c r="C11" s="136">
        <v>294000</v>
      </c>
      <c r="D11" s="144">
        <f>B11/C11</f>
        <v>1.008843537414966</v>
      </c>
      <c r="E11" s="136">
        <v>125000</v>
      </c>
      <c r="F11" s="136">
        <v>124837</v>
      </c>
      <c r="G11" s="144">
        <f>E11/F11</f>
        <v>1.0013057026362377</v>
      </c>
      <c r="H11" s="16"/>
    </row>
    <row r="12" spans="1:8" ht="17.25" customHeight="1">
      <c r="A12" s="13" t="s">
        <v>15</v>
      </c>
      <c r="B12" s="134"/>
      <c r="C12" s="134"/>
      <c r="D12" s="135"/>
      <c r="E12" s="134"/>
      <c r="F12" s="134"/>
      <c r="G12" s="135"/>
      <c r="H12" s="16"/>
    </row>
    <row r="13" spans="1:8" ht="42.75" customHeight="1">
      <c r="A13" s="60" t="s">
        <v>77</v>
      </c>
      <c r="B13" s="137">
        <v>20</v>
      </c>
      <c r="C13" s="137">
        <v>20</v>
      </c>
      <c r="D13" s="138">
        <f>B13/C13</f>
        <v>1</v>
      </c>
      <c r="E13" s="137">
        <v>0.1</v>
      </c>
      <c r="F13" s="137">
        <v>0.1</v>
      </c>
      <c r="G13" s="138">
        <f>E13/F13</f>
        <v>1</v>
      </c>
      <c r="H13" s="16"/>
    </row>
    <row r="14" ht="12.75">
      <c r="H14" s="16"/>
    </row>
    <row r="15" spans="1:8" ht="15">
      <c r="A15" s="10" t="s">
        <v>16</v>
      </c>
      <c r="B15" s="11"/>
      <c r="C15" s="11"/>
      <c r="D15" s="11"/>
      <c r="E15" s="11"/>
      <c r="F15" s="11"/>
      <c r="G15" s="11"/>
      <c r="H15" s="16"/>
    </row>
    <row r="16" spans="1:8" ht="15">
      <c r="A16" s="11" t="s">
        <v>17</v>
      </c>
      <c r="B16" s="5"/>
      <c r="C16" s="5"/>
      <c r="D16" s="5"/>
      <c r="E16" s="5"/>
      <c r="F16" s="5"/>
      <c r="G16" s="5"/>
      <c r="H16" s="16"/>
    </row>
    <row r="17" spans="1:8" ht="16.5">
      <c r="A17" s="54" t="s">
        <v>60</v>
      </c>
      <c r="B17" s="265" t="s">
        <v>229</v>
      </c>
      <c r="C17" s="265"/>
      <c r="D17" s="11">
        <v>100.1</v>
      </c>
      <c r="E17" s="55"/>
      <c r="G17" s="5"/>
      <c r="H17" s="16"/>
    </row>
    <row r="18" spans="1:8" ht="15">
      <c r="A18" s="11" t="s">
        <v>18</v>
      </c>
      <c r="B18" s="5"/>
      <c r="C18" s="5"/>
      <c r="D18" s="5"/>
      <c r="E18" s="5"/>
      <c r="F18" s="5"/>
      <c r="G18" s="5"/>
      <c r="H18" s="16"/>
    </row>
    <row r="19" spans="1:8" ht="16.5">
      <c r="A19" s="54" t="s">
        <v>63</v>
      </c>
      <c r="B19" s="265" t="s">
        <v>98</v>
      </c>
      <c r="C19" s="265"/>
      <c r="D19" s="11">
        <v>100</v>
      </c>
      <c r="E19" s="5"/>
      <c r="F19" s="5"/>
      <c r="G19" s="5"/>
      <c r="H19" s="16"/>
    </row>
    <row r="20" spans="1:8" ht="15">
      <c r="A20" s="11" t="s">
        <v>19</v>
      </c>
      <c r="B20" s="5"/>
      <c r="C20" s="5"/>
      <c r="D20" s="5"/>
      <c r="E20" s="5"/>
      <c r="F20" s="5"/>
      <c r="G20" s="5"/>
      <c r="H20" s="16"/>
    </row>
    <row r="21" spans="1:8" ht="16.5">
      <c r="A21" s="54" t="s">
        <v>65</v>
      </c>
      <c r="B21" s="139">
        <v>1.009</v>
      </c>
      <c r="C21" s="5" t="s">
        <v>86</v>
      </c>
      <c r="D21" s="55">
        <v>100.9</v>
      </c>
      <c r="E21" s="55"/>
      <c r="F21" s="55"/>
      <c r="G21" s="5"/>
      <c r="H21" s="16"/>
    </row>
    <row r="22" spans="1:8" ht="16.5">
      <c r="A22" s="54" t="s">
        <v>230</v>
      </c>
      <c r="B22" s="42">
        <v>0.99</v>
      </c>
      <c r="C22" s="5"/>
      <c r="D22" s="5"/>
      <c r="E22" s="5"/>
      <c r="F22" s="5"/>
      <c r="G22" s="5"/>
      <c r="H22" s="16"/>
    </row>
    <row r="23" spans="1:8" ht="30" customHeight="1">
      <c r="A23" s="252" t="s">
        <v>132</v>
      </c>
      <c r="B23" s="252"/>
      <c r="C23" s="252"/>
      <c r="D23" s="252"/>
      <c r="E23" s="252"/>
      <c r="F23" s="252"/>
      <c r="G23" s="252"/>
      <c r="H23" s="16"/>
    </row>
    <row r="24" spans="1:8" ht="28.5" customHeight="1">
      <c r="A24" s="254" t="s">
        <v>231</v>
      </c>
      <c r="B24" s="254"/>
      <c r="C24" s="254"/>
      <c r="D24" s="254"/>
      <c r="E24" s="254"/>
      <c r="F24" s="254"/>
      <c r="G24" s="254"/>
      <c r="H24" s="16"/>
    </row>
    <row r="25" spans="1:8" ht="15">
      <c r="A25" s="10" t="s">
        <v>20</v>
      </c>
      <c r="B25" s="5"/>
      <c r="C25" s="5"/>
      <c r="D25" s="5"/>
      <c r="E25" s="5"/>
      <c r="F25" s="5"/>
      <c r="G25" s="5"/>
      <c r="H25" s="16"/>
    </row>
    <row r="26" spans="1:8" ht="30.75" customHeight="1">
      <c r="A26" s="252" t="s">
        <v>21</v>
      </c>
      <c r="B26" s="252"/>
      <c r="C26" s="252"/>
      <c r="D26" s="252"/>
      <c r="E26" s="252"/>
      <c r="F26" s="252"/>
      <c r="G26" s="252"/>
      <c r="H26" s="16"/>
    </row>
    <row r="27" spans="1:8" ht="15">
      <c r="A27" s="54" t="s">
        <v>80</v>
      </c>
      <c r="B27" s="5" t="s">
        <v>232</v>
      </c>
      <c r="C27" s="5"/>
      <c r="D27" s="11">
        <v>215.1</v>
      </c>
      <c r="E27" s="5"/>
      <c r="F27" s="5"/>
      <c r="G27" s="5"/>
      <c r="H27" s="16"/>
    </row>
    <row r="28" spans="1:8" ht="31.5" customHeight="1">
      <c r="A28" s="252" t="s">
        <v>162</v>
      </c>
      <c r="B28" s="252"/>
      <c r="C28" s="252"/>
      <c r="D28" s="252"/>
      <c r="E28" s="252"/>
      <c r="F28" s="252"/>
      <c r="G28" s="252"/>
      <c r="H28" s="16"/>
    </row>
    <row r="29" spans="1:8" ht="15">
      <c r="A29" s="5"/>
      <c r="B29" s="5"/>
      <c r="C29" s="5"/>
      <c r="D29" s="5"/>
      <c r="E29" s="5"/>
      <c r="F29" s="5"/>
      <c r="G29" s="5"/>
      <c r="H29" s="16"/>
    </row>
    <row r="30" spans="1:8" ht="15">
      <c r="A30" s="5"/>
      <c r="B30" s="5"/>
      <c r="C30" s="5"/>
      <c r="D30" s="5"/>
      <c r="E30" s="5"/>
      <c r="F30" s="5"/>
      <c r="G30" s="5"/>
      <c r="H30" s="16"/>
    </row>
  </sheetData>
  <sheetProtection/>
  <mergeCells count="13">
    <mergeCell ref="A2:G2"/>
    <mergeCell ref="B4:G4"/>
    <mergeCell ref="A7:G7"/>
    <mergeCell ref="A8:A9"/>
    <mergeCell ref="B8:D8"/>
    <mergeCell ref="B5:G5"/>
    <mergeCell ref="E8:G8"/>
    <mergeCell ref="B19:C19"/>
    <mergeCell ref="A23:G23"/>
    <mergeCell ref="A26:G26"/>
    <mergeCell ref="A28:G28"/>
    <mergeCell ref="B17:C17"/>
    <mergeCell ref="A24:G2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B11">
      <selection activeCell="J13" sqref="J13:S20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8.851562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9" ht="30.75" customHeight="1">
      <c r="A2" s="255" t="s">
        <v>54</v>
      </c>
      <c r="B2" s="255"/>
      <c r="C2" s="255"/>
      <c r="D2" s="255"/>
      <c r="E2" s="255"/>
      <c r="F2" s="255"/>
      <c r="G2" s="255"/>
      <c r="H2" s="12"/>
      <c r="I2" s="12"/>
    </row>
    <row r="3" spans="1:7" ht="18.75">
      <c r="A3" s="4"/>
      <c r="G3">
        <v>1014082</v>
      </c>
    </row>
    <row r="4" spans="1:7" ht="25.5" customHeight="1">
      <c r="A4" s="34" t="s">
        <v>160</v>
      </c>
      <c r="B4" s="256" t="s">
        <v>129</v>
      </c>
      <c r="C4" s="256"/>
      <c r="D4" s="256"/>
      <c r="E4" s="256"/>
      <c r="F4" s="256"/>
      <c r="G4" s="256"/>
    </row>
    <row r="5" spans="1:7" ht="28.5" customHeight="1">
      <c r="A5" s="32"/>
      <c r="B5" s="282" t="s">
        <v>228</v>
      </c>
      <c r="C5" s="283"/>
      <c r="D5" s="283"/>
      <c r="E5" s="283"/>
      <c r="F5" s="283"/>
      <c r="G5" s="284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58" t="s">
        <v>10</v>
      </c>
      <c r="B7" s="258"/>
      <c r="C7" s="258"/>
      <c r="D7" s="258"/>
      <c r="E7" s="258"/>
      <c r="F7" s="258"/>
      <c r="G7" s="258"/>
    </row>
    <row r="8" spans="1:7" ht="31.5" customHeight="1">
      <c r="A8" s="259" t="s">
        <v>7</v>
      </c>
      <c r="B8" s="263" t="s">
        <v>165</v>
      </c>
      <c r="C8" s="263"/>
      <c r="D8" s="263"/>
      <c r="E8" s="263" t="s">
        <v>166</v>
      </c>
      <c r="F8" s="263"/>
      <c r="G8" s="263"/>
    </row>
    <row r="9" spans="1:7" ht="22.5">
      <c r="A9" s="260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8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</row>
    <row r="11" spans="1:8" ht="30.75" customHeight="1">
      <c r="A11" s="189" t="s">
        <v>233</v>
      </c>
      <c r="B11" s="50" t="s">
        <v>28</v>
      </c>
      <c r="C11" s="50" t="s">
        <v>28</v>
      </c>
      <c r="D11" s="50" t="s">
        <v>28</v>
      </c>
      <c r="E11" s="136">
        <v>432</v>
      </c>
      <c r="F11" s="136">
        <v>432</v>
      </c>
      <c r="G11" s="138">
        <f>E11/F11</f>
        <v>1</v>
      </c>
      <c r="H11" s="16"/>
    </row>
    <row r="12" spans="1:8" ht="17.25" customHeight="1">
      <c r="A12" s="13" t="s">
        <v>15</v>
      </c>
      <c r="B12" s="50" t="s">
        <v>28</v>
      </c>
      <c r="C12" s="50" t="s">
        <v>28</v>
      </c>
      <c r="D12" s="50" t="s">
        <v>28</v>
      </c>
      <c r="E12" s="134"/>
      <c r="F12" s="134"/>
      <c r="G12" s="135"/>
      <c r="H12" s="16"/>
    </row>
    <row r="13" spans="1:8" ht="42.75" customHeight="1">
      <c r="A13" s="187" t="s">
        <v>234</v>
      </c>
      <c r="B13" s="67" t="s">
        <v>14</v>
      </c>
      <c r="C13" s="50" t="s">
        <v>28</v>
      </c>
      <c r="D13" s="50" t="s">
        <v>28</v>
      </c>
      <c r="E13" s="137">
        <v>15</v>
      </c>
      <c r="F13" s="137">
        <v>15</v>
      </c>
      <c r="G13" s="138">
        <f>E13/F13</f>
        <v>1</v>
      </c>
      <c r="H13" s="16"/>
    </row>
    <row r="14" ht="23.25" customHeight="1">
      <c r="H14" s="16"/>
    </row>
    <row r="15" spans="1:8" ht="15">
      <c r="A15" s="10" t="s">
        <v>16</v>
      </c>
      <c r="B15" s="11"/>
      <c r="C15" s="11"/>
      <c r="D15" s="11"/>
      <c r="E15" s="11"/>
      <c r="F15" s="11"/>
      <c r="G15" s="11"/>
      <c r="H15" s="16"/>
    </row>
    <row r="16" spans="1:8" ht="15">
      <c r="A16" s="11" t="s">
        <v>17</v>
      </c>
      <c r="B16" s="5"/>
      <c r="C16" s="5"/>
      <c r="D16" s="5"/>
      <c r="E16" s="5"/>
      <c r="F16" s="5"/>
      <c r="G16" s="5"/>
      <c r="H16" s="16"/>
    </row>
    <row r="17" spans="1:8" ht="16.5">
      <c r="A17" s="54" t="s">
        <v>60</v>
      </c>
      <c r="B17" s="265" t="s">
        <v>98</v>
      </c>
      <c r="C17" s="265"/>
      <c r="D17" s="11">
        <v>100</v>
      </c>
      <c r="E17" s="55"/>
      <c r="G17" s="5"/>
      <c r="H17" s="16"/>
    </row>
    <row r="18" spans="1:8" ht="15">
      <c r="A18" s="11" t="s">
        <v>18</v>
      </c>
      <c r="B18" s="5"/>
      <c r="C18" s="5"/>
      <c r="D18" s="5"/>
      <c r="E18" s="5"/>
      <c r="F18" s="5"/>
      <c r="G18" s="5"/>
      <c r="H18" s="16"/>
    </row>
    <row r="19" spans="1:8" ht="16.5">
      <c r="A19" s="54" t="s">
        <v>63</v>
      </c>
      <c r="B19" s="265" t="s">
        <v>98</v>
      </c>
      <c r="C19" s="265"/>
      <c r="D19" s="11">
        <v>100</v>
      </c>
      <c r="E19" s="5"/>
      <c r="F19" s="5"/>
      <c r="G19" s="5"/>
      <c r="H19" s="16"/>
    </row>
    <row r="20" spans="1:8" ht="15">
      <c r="A20" s="11" t="s">
        <v>19</v>
      </c>
      <c r="B20" s="5"/>
      <c r="C20" s="5"/>
      <c r="D20" s="5"/>
      <c r="E20" s="5"/>
      <c r="F20" s="5"/>
      <c r="G20" s="5"/>
      <c r="H20" s="16"/>
    </row>
    <row r="21" spans="1:8" ht="16.5">
      <c r="A21" s="54" t="s">
        <v>65</v>
      </c>
      <c r="B21" s="40">
        <f>(0+0+0+0+0+0+0+0+0)/9*100</f>
        <v>0</v>
      </c>
      <c r="C21" s="5"/>
      <c r="D21" s="5"/>
      <c r="E21" s="5"/>
      <c r="F21" s="5"/>
      <c r="G21" s="5"/>
      <c r="H21" s="16"/>
    </row>
    <row r="22" spans="1:8" ht="16.5">
      <c r="A22" s="54" t="s">
        <v>192</v>
      </c>
      <c r="B22" s="42">
        <v>0</v>
      </c>
      <c r="C22" s="5"/>
      <c r="D22" s="5"/>
      <c r="E22" s="5"/>
      <c r="F22" s="5"/>
      <c r="G22" s="5"/>
      <c r="H22" s="16"/>
    </row>
    <row r="23" spans="1:8" ht="30.75" customHeight="1">
      <c r="A23" s="264" t="s">
        <v>132</v>
      </c>
      <c r="B23" s="264"/>
      <c r="C23" s="264"/>
      <c r="D23" s="264"/>
      <c r="E23" s="264"/>
      <c r="F23" s="264"/>
      <c r="G23" s="264"/>
      <c r="H23" s="16"/>
    </row>
    <row r="24" spans="1:8" ht="36.75" customHeight="1">
      <c r="A24" s="264" t="s">
        <v>148</v>
      </c>
      <c r="B24" s="264"/>
      <c r="C24" s="264"/>
      <c r="D24" s="264"/>
      <c r="E24" s="264"/>
      <c r="F24" s="264"/>
      <c r="G24" s="264"/>
      <c r="H24" s="16"/>
    </row>
    <row r="25" spans="1:8" ht="15">
      <c r="A25" s="10" t="s">
        <v>20</v>
      </c>
      <c r="B25" s="5"/>
      <c r="C25" s="5"/>
      <c r="D25" s="5"/>
      <c r="E25" s="5"/>
      <c r="F25" s="5"/>
      <c r="G25" s="5"/>
      <c r="H25" s="16"/>
    </row>
    <row r="26" spans="1:8" ht="30.75" customHeight="1">
      <c r="A26" s="252" t="s">
        <v>21</v>
      </c>
      <c r="B26" s="252"/>
      <c r="C26" s="252"/>
      <c r="D26" s="252"/>
      <c r="E26" s="252"/>
      <c r="F26" s="252"/>
      <c r="G26" s="252"/>
      <c r="H26" s="16"/>
    </row>
    <row r="27" spans="1:8" ht="15">
      <c r="A27" s="54" t="s">
        <v>80</v>
      </c>
      <c r="B27" s="5" t="s">
        <v>84</v>
      </c>
      <c r="C27" s="5"/>
      <c r="D27" s="11">
        <v>200</v>
      </c>
      <c r="E27" s="5"/>
      <c r="F27" s="5"/>
      <c r="G27" s="5"/>
      <c r="H27" s="16"/>
    </row>
    <row r="28" spans="1:8" ht="31.5" customHeight="1">
      <c r="A28" s="252" t="s">
        <v>162</v>
      </c>
      <c r="B28" s="252"/>
      <c r="C28" s="252"/>
      <c r="D28" s="252"/>
      <c r="E28" s="252"/>
      <c r="F28" s="252"/>
      <c r="G28" s="252"/>
      <c r="H28" s="16"/>
    </row>
    <row r="29" spans="1:8" ht="15">
      <c r="A29" s="5"/>
      <c r="B29" s="5"/>
      <c r="C29" s="5"/>
      <c r="D29" s="5"/>
      <c r="E29" s="5"/>
      <c r="F29" s="5"/>
      <c r="G29" s="5"/>
      <c r="H29" s="16"/>
    </row>
    <row r="30" spans="1:8" ht="15">
      <c r="A30" s="5"/>
      <c r="B30" s="5"/>
      <c r="C30" s="5"/>
      <c r="D30" s="5"/>
      <c r="E30" s="5"/>
      <c r="F30" s="5"/>
      <c r="G30" s="5"/>
      <c r="H30" s="16"/>
    </row>
  </sheetData>
  <sheetProtection/>
  <mergeCells count="13">
    <mergeCell ref="A2:G2"/>
    <mergeCell ref="B4:G4"/>
    <mergeCell ref="B5:G5"/>
    <mergeCell ref="A7:G7"/>
    <mergeCell ref="A8:A9"/>
    <mergeCell ref="B8:D8"/>
    <mergeCell ref="E8:G8"/>
    <mergeCell ref="A23:G23"/>
    <mergeCell ref="A24:G24"/>
    <mergeCell ref="A26:G26"/>
    <mergeCell ref="A28:G28"/>
    <mergeCell ref="B17:C17"/>
    <mergeCell ref="B19:C1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BUH5</cp:lastModifiedBy>
  <cp:lastPrinted>2020-03-13T13:49:07Z</cp:lastPrinted>
  <dcterms:created xsi:type="dcterms:W3CDTF">1996-10-08T23:32:33Z</dcterms:created>
  <dcterms:modified xsi:type="dcterms:W3CDTF">2020-04-08T08:20:38Z</dcterms:modified>
  <cp:category/>
  <cp:version/>
  <cp:contentType/>
  <cp:contentStatus/>
</cp:coreProperties>
</file>