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10" windowWidth="11145" windowHeight="6315" activeTab="0"/>
  </bookViews>
  <sheets>
    <sheet name="Паспорт" sheetId="1" r:id="rId1"/>
    <sheet name="Садочки 1" sheetId="2" r:id="rId2"/>
    <sheet name="Садочки 2" sheetId="3" r:id="rId3"/>
    <sheet name="Садочки 3" sheetId="4" r:id="rId4"/>
    <sheet name="Садочки 4" sheetId="5" r:id="rId5"/>
    <sheet name="Садочки 5" sheetId="6" r:id="rId6"/>
  </sheets>
  <definedNames/>
  <calcPr fullCalcOnLoad="1"/>
</workbook>
</file>

<file path=xl/sharedStrings.xml><?xml version="1.0" encoding="utf-8"?>
<sst xmlns="http://schemas.openxmlformats.org/spreadsheetml/2006/main" count="162" uniqueCount="50">
  <si>
    <t>разом</t>
  </si>
  <si>
    <t>Всього</t>
  </si>
  <si>
    <t>Заробітна плата</t>
  </si>
  <si>
    <t>Нарахування на опл.праці</t>
  </si>
  <si>
    <t>Видатки на відрядження</t>
  </si>
  <si>
    <t>Оплата теплопостачання</t>
  </si>
  <si>
    <t>Оплата водопостачання та водовідв.</t>
  </si>
  <si>
    <t>Оплата електроенергії</t>
  </si>
  <si>
    <t>Оплата природного газу</t>
  </si>
  <si>
    <t>Предмети,матеріали,обл.та інвент.(миючі засоби,канц.тов.приладдя,бланки,меблі,придбання боєприпасів,зброї)</t>
  </si>
  <si>
    <t>Інші виплати населенню(інші виплати премії,гаранти та стипендії)</t>
  </si>
  <si>
    <t>Інші поточні видатки(сплата податків,зборівштрафів,пені)</t>
  </si>
  <si>
    <t>Опл.послуг(дезінфекція,вивезення відходів,охоронна сигналізація,повірка лічильників)</t>
  </si>
  <si>
    <t xml:space="preserve">Продукти харчування </t>
  </si>
  <si>
    <t>Затверджено на зв.період</t>
  </si>
  <si>
    <t>Д/З № 2</t>
  </si>
  <si>
    <t>Д/З №6</t>
  </si>
  <si>
    <t>Д/3 №11</t>
  </si>
  <si>
    <t>Д/з № 12</t>
  </si>
  <si>
    <t>Д/з № 13</t>
  </si>
  <si>
    <t>Д/з № 15</t>
  </si>
  <si>
    <t>Д/з № 19</t>
  </si>
  <si>
    <t>Д/з № 20</t>
  </si>
  <si>
    <t>Д/з № 21</t>
  </si>
  <si>
    <t>Д/З № 24</t>
  </si>
  <si>
    <t>Д/З № 26</t>
  </si>
  <si>
    <t>Д/З № 27</t>
  </si>
  <si>
    <t>Д/З № 28</t>
  </si>
  <si>
    <t>Д/З № 29</t>
  </si>
  <si>
    <t>Д/З № 30</t>
  </si>
  <si>
    <t>Д/з № 35</t>
  </si>
  <si>
    <t>Затверджено на звітний період</t>
  </si>
  <si>
    <t>Надходження та використання коштів загальногго фонду (форма №2м.)місцевого бюджету закладів дошкільної освіти.</t>
  </si>
  <si>
    <t>Назва
 закладів дошкільної освіти</t>
  </si>
  <si>
    <t>КПКВК-0611010</t>
  </si>
  <si>
    <t>ВСШ№1</t>
  </si>
  <si>
    <t>Капітальне будівництво(придбання інших обєктів)</t>
  </si>
  <si>
    <t>Придбання обл.предметів довгострокового користування (килими,підручники,штори меблі)</t>
  </si>
  <si>
    <t>Надходження та використання коштів,отриманих за іншими джерелами власних надходжень(форма№4-2м)</t>
  </si>
  <si>
    <t>Надходження і використання коштів отриманих,як плата за послуги (форма№4-1м)</t>
  </si>
  <si>
    <t>Надходження і використання інших надходжень спеціального фонду(форма№4-3м)</t>
  </si>
  <si>
    <t>Продукти харчування(послуги шкільних їдалень)</t>
  </si>
  <si>
    <t>Капітальний ремонт інших обєктів</t>
  </si>
  <si>
    <t>Реконстр.та реставрація інших обєктів(вид.на реконстр.,придб.буд.матеріалів,вигот.проектно-коштор.док)</t>
  </si>
  <si>
    <t>Садочки 1</t>
  </si>
  <si>
    <t>Садочки 2</t>
  </si>
  <si>
    <t>Садочки 3</t>
  </si>
  <si>
    <t>Садочки 4</t>
  </si>
  <si>
    <t>Садочки 5</t>
  </si>
  <si>
    <t>Назва закладу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</si>
</sst>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 Cyr"/>
      <family val="0"/>
    </font>
    <font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0" borderId="0" applyNumberFormat="0" applyBorder="0" applyAlignment="0" applyProtection="0"/>
    <xf numFmtId="0" fontId="0" fillId="31" borderId="8" applyNumberFormat="0" applyFont="0" applyAlignment="0" applyProtection="0"/>
    <xf numFmtId="0" fontId="36" fillId="29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Continuous" wrapText="1"/>
    </xf>
    <xf numFmtId="2" fontId="4" fillId="0" borderId="11" xfId="0" applyNumberFormat="1" applyFont="1" applyBorder="1" applyAlignment="1">
      <alignment/>
    </xf>
    <xf numFmtId="0" fontId="1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2" fontId="1" fillId="33" borderId="10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2" fontId="5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2" fontId="1" fillId="0" borderId="10" xfId="0" applyNumberFormat="1" applyFont="1" applyBorder="1" applyAlignment="1">
      <alignment wrapText="1"/>
    </xf>
    <xf numFmtId="0" fontId="1" fillId="0" borderId="12" xfId="0" applyNumberFormat="1" applyFont="1" applyBorder="1" applyAlignment="1">
      <alignment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33.25390625" style="0" bestFit="1" customWidth="1"/>
    <col min="2" max="2" width="15.25390625" style="0" bestFit="1" customWidth="1"/>
  </cols>
  <sheetData>
    <row r="1" spans="1:2" ht="12.75">
      <c r="A1" s="26" t="s">
        <v>34</v>
      </c>
      <c r="B1" s="27"/>
    </row>
    <row r="2" spans="1:2" ht="12.75">
      <c r="A2" s="26" t="s">
        <v>32</v>
      </c>
      <c r="B2" s="27" t="s">
        <v>44</v>
      </c>
    </row>
    <row r="3" spans="1:2" ht="12.75">
      <c r="A3" s="28" t="s">
        <v>39</v>
      </c>
      <c r="B3" s="27" t="s">
        <v>45</v>
      </c>
    </row>
    <row r="4" spans="1:2" ht="12.75">
      <c r="A4" s="28" t="s">
        <v>38</v>
      </c>
      <c r="B4" s="27" t="s">
        <v>46</v>
      </c>
    </row>
    <row r="5" spans="1:2" ht="12.75">
      <c r="A5" s="28" t="s">
        <v>40</v>
      </c>
      <c r="B5" s="27" t="s">
        <v>47</v>
      </c>
    </row>
    <row r="6" spans="1:2" ht="12.75">
      <c r="A6" s="28" t="s">
        <v>39</v>
      </c>
      <c r="B6" s="27" t="s">
        <v>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A2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25390625" style="0" customWidth="1"/>
    <col min="2" max="2" width="11.00390625" style="0" customWidth="1"/>
    <col min="3" max="3" width="10.875" style="0" customWidth="1"/>
    <col min="4" max="4" width="12.00390625" style="0" customWidth="1"/>
    <col min="5" max="5" width="10.00390625" style="0" customWidth="1"/>
    <col min="6" max="6" width="10.125" style="0" customWidth="1"/>
    <col min="7" max="7" width="9.25390625" style="0" customWidth="1"/>
    <col min="8" max="8" width="9.625" style="0" customWidth="1"/>
    <col min="9" max="9" width="9.75390625" style="0" customWidth="1"/>
    <col min="10" max="10" width="10.125" style="0" customWidth="1"/>
    <col min="11" max="11" width="9.875" style="0" customWidth="1"/>
    <col min="12" max="12" width="8.625" style="0" customWidth="1"/>
    <col min="13" max="13" width="7.875" style="0" customWidth="1"/>
    <col min="14" max="15" width="10.00390625" style="0" customWidth="1"/>
    <col min="16" max="16" width="9.375" style="0" customWidth="1"/>
    <col min="17" max="17" width="11.375" style="0" customWidth="1"/>
    <col min="18" max="18" width="9.625" style="0" customWidth="1"/>
    <col min="19" max="19" width="10.25390625" style="0" customWidth="1"/>
    <col min="20" max="20" width="8.25390625" style="0" customWidth="1"/>
    <col min="21" max="21" width="9.875" style="0" customWidth="1"/>
    <col min="22" max="22" width="8.625" style="0" customWidth="1"/>
    <col min="24" max="24" width="8.00390625" style="0" customWidth="1"/>
    <col min="25" max="25" width="7.875" style="0" customWidth="1"/>
    <col min="26" max="26" width="10.00390625" style="0" customWidth="1"/>
    <col min="27" max="27" width="11.625" style="0" bestFit="1" customWidth="1"/>
  </cols>
  <sheetData>
    <row r="1" spans="1:27" ht="102.75" customHeight="1">
      <c r="A1" s="29" t="s">
        <v>49</v>
      </c>
      <c r="B1" s="10" t="s">
        <v>31</v>
      </c>
      <c r="C1" s="12" t="s">
        <v>2</v>
      </c>
      <c r="D1" s="10" t="s">
        <v>31</v>
      </c>
      <c r="E1" s="12" t="s">
        <v>3</v>
      </c>
      <c r="F1" s="10" t="s">
        <v>31</v>
      </c>
      <c r="G1" s="10" t="s">
        <v>9</v>
      </c>
      <c r="H1" s="10" t="s">
        <v>31</v>
      </c>
      <c r="I1" s="10" t="s">
        <v>13</v>
      </c>
      <c r="J1" s="10" t="s">
        <v>31</v>
      </c>
      <c r="K1" s="10" t="s">
        <v>12</v>
      </c>
      <c r="L1" s="10" t="s">
        <v>31</v>
      </c>
      <c r="M1" s="10" t="s">
        <v>4</v>
      </c>
      <c r="N1" s="10" t="s">
        <v>31</v>
      </c>
      <c r="O1" s="10" t="s">
        <v>5</v>
      </c>
      <c r="P1" s="10" t="s">
        <v>31</v>
      </c>
      <c r="Q1" s="10" t="s">
        <v>6</v>
      </c>
      <c r="R1" s="10" t="s">
        <v>31</v>
      </c>
      <c r="S1" s="10" t="s">
        <v>7</v>
      </c>
      <c r="T1" s="10" t="s">
        <v>31</v>
      </c>
      <c r="U1" s="10" t="s">
        <v>8</v>
      </c>
      <c r="V1" s="10" t="s">
        <v>31</v>
      </c>
      <c r="W1" s="10" t="s">
        <v>11</v>
      </c>
      <c r="X1" s="10" t="s">
        <v>31</v>
      </c>
      <c r="Y1" s="10" t="s">
        <v>10</v>
      </c>
      <c r="Z1" s="15" t="s">
        <v>0</v>
      </c>
      <c r="AA1" s="2"/>
    </row>
    <row r="2" spans="1:27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2"/>
    </row>
    <row r="3" spans="1:27" ht="12.75">
      <c r="A3" s="4" t="s">
        <v>15</v>
      </c>
      <c r="B3" s="4">
        <v>4055500</v>
      </c>
      <c r="C3" s="4">
        <v>4055310.93</v>
      </c>
      <c r="D3" s="5">
        <v>901200</v>
      </c>
      <c r="E3" s="5">
        <v>901074.09</v>
      </c>
      <c r="F3" s="5">
        <v>3919</v>
      </c>
      <c r="G3" s="5">
        <v>3919</v>
      </c>
      <c r="H3" s="5">
        <v>274140</v>
      </c>
      <c r="I3" s="5">
        <v>274140.61</v>
      </c>
      <c r="J3" s="5">
        <v>20200</v>
      </c>
      <c r="K3" s="5">
        <v>54030.46</v>
      </c>
      <c r="L3" s="5">
        <v>200</v>
      </c>
      <c r="M3" s="4"/>
      <c r="N3" s="4">
        <v>409771</v>
      </c>
      <c r="O3" s="5">
        <v>409760.68</v>
      </c>
      <c r="P3" s="5">
        <v>31130</v>
      </c>
      <c r="Q3" s="4">
        <v>30529.8</v>
      </c>
      <c r="R3" s="4">
        <v>207516</v>
      </c>
      <c r="S3" s="4">
        <v>172982.79</v>
      </c>
      <c r="T3" s="4"/>
      <c r="U3" s="4"/>
      <c r="V3" s="4">
        <v>377</v>
      </c>
      <c r="W3" s="4">
        <v>360.58</v>
      </c>
      <c r="X3" s="4"/>
      <c r="Y3" s="4"/>
      <c r="Z3" s="4">
        <f>C3+E3+G3+I3+K3+M3+O3+Q3+S3+U3+W3</f>
        <v>5902108.94</v>
      </c>
      <c r="AA3" s="2"/>
    </row>
    <row r="4" spans="1:27" ht="12.75">
      <c r="A4" s="4" t="s">
        <v>16</v>
      </c>
      <c r="B4" s="4">
        <v>3487400</v>
      </c>
      <c r="C4" s="4">
        <v>3487169.17</v>
      </c>
      <c r="D4" s="5">
        <v>753400</v>
      </c>
      <c r="E4" s="5">
        <v>753216.58</v>
      </c>
      <c r="F4" s="5">
        <v>4844</v>
      </c>
      <c r="G4" s="5">
        <v>4843.5</v>
      </c>
      <c r="H4" s="5">
        <v>253641</v>
      </c>
      <c r="I4" s="5">
        <v>253641.31</v>
      </c>
      <c r="J4" s="5">
        <v>20100</v>
      </c>
      <c r="K4" s="5">
        <v>28499.11</v>
      </c>
      <c r="L4" s="5">
        <v>200</v>
      </c>
      <c r="M4" s="4"/>
      <c r="N4" s="4">
        <v>584262</v>
      </c>
      <c r="O4" s="5">
        <v>584262.13</v>
      </c>
      <c r="P4" s="5">
        <v>26885</v>
      </c>
      <c r="Q4" s="4">
        <v>26365.87</v>
      </c>
      <c r="R4" s="4">
        <v>151478</v>
      </c>
      <c r="S4" s="4">
        <v>133925.26</v>
      </c>
      <c r="T4" s="4"/>
      <c r="U4" s="4"/>
      <c r="V4" s="4">
        <v>406</v>
      </c>
      <c r="W4" s="4">
        <v>388.9</v>
      </c>
      <c r="X4" s="4"/>
      <c r="Y4" s="4"/>
      <c r="Z4" s="4">
        <f aca="true" t="shared" si="0" ref="Z4:Z18">C4+E4+G4+I4+K4+M4+O4+Q4+S4+U4+W4</f>
        <v>5272311.83</v>
      </c>
      <c r="AA4" s="2"/>
    </row>
    <row r="5" spans="1:27" ht="12.75">
      <c r="A5" s="4" t="s">
        <v>17</v>
      </c>
      <c r="B5" s="4">
        <v>2768600</v>
      </c>
      <c r="C5" s="4">
        <v>2768375.68</v>
      </c>
      <c r="D5" s="5">
        <v>607800</v>
      </c>
      <c r="E5" s="5">
        <v>607729.19</v>
      </c>
      <c r="F5" s="5">
        <v>12582</v>
      </c>
      <c r="G5" s="5">
        <v>12582</v>
      </c>
      <c r="H5" s="5">
        <v>160595</v>
      </c>
      <c r="I5" s="5">
        <v>160594.45</v>
      </c>
      <c r="J5" s="5">
        <v>17700</v>
      </c>
      <c r="K5" s="5">
        <v>17514.9</v>
      </c>
      <c r="L5" s="5">
        <v>200</v>
      </c>
      <c r="M5" s="4"/>
      <c r="N5" s="4">
        <v>582180</v>
      </c>
      <c r="O5" s="5">
        <v>582180.09</v>
      </c>
      <c r="P5" s="5">
        <v>20655</v>
      </c>
      <c r="Q5" s="4">
        <v>20256.83</v>
      </c>
      <c r="R5" s="4">
        <v>147007</v>
      </c>
      <c r="S5" s="4">
        <v>131793.82</v>
      </c>
      <c r="T5" s="4"/>
      <c r="U5" s="4"/>
      <c r="V5" s="4">
        <v>292</v>
      </c>
      <c r="W5" s="4">
        <v>279.72</v>
      </c>
      <c r="X5" s="4"/>
      <c r="Y5" s="4"/>
      <c r="Z5" s="4">
        <f t="shared" si="0"/>
        <v>4301306.68</v>
      </c>
      <c r="AA5" s="2"/>
    </row>
    <row r="6" spans="1:27" ht="12.75">
      <c r="A6" s="4" t="s">
        <v>18</v>
      </c>
      <c r="B6" s="4">
        <v>1109700</v>
      </c>
      <c r="C6" s="4">
        <v>1109709.03</v>
      </c>
      <c r="D6" s="5">
        <v>237900</v>
      </c>
      <c r="E6" s="5">
        <v>237892.98</v>
      </c>
      <c r="F6" s="5">
        <v>5364</v>
      </c>
      <c r="G6" s="5">
        <v>5364.5</v>
      </c>
      <c r="H6" s="5">
        <v>61840</v>
      </c>
      <c r="I6" s="5">
        <v>61840.59</v>
      </c>
      <c r="J6" s="5">
        <v>11300</v>
      </c>
      <c r="K6" s="5">
        <v>9020.87</v>
      </c>
      <c r="L6" s="5">
        <v>100</v>
      </c>
      <c r="M6" s="4"/>
      <c r="N6" s="4"/>
      <c r="O6" s="5">
        <v>0</v>
      </c>
      <c r="P6" s="5">
        <v>8375</v>
      </c>
      <c r="Q6" s="4">
        <v>8213.38</v>
      </c>
      <c r="R6" s="4">
        <v>16201</v>
      </c>
      <c r="S6" s="4">
        <v>15067.99</v>
      </c>
      <c r="T6" s="4">
        <v>139795</v>
      </c>
      <c r="U6" s="4">
        <v>139796.39</v>
      </c>
      <c r="V6" s="4">
        <v>76</v>
      </c>
      <c r="W6" s="4">
        <v>72.36</v>
      </c>
      <c r="X6" s="4"/>
      <c r="Y6" s="4"/>
      <c r="Z6" s="4">
        <f t="shared" si="0"/>
        <v>1586978.09</v>
      </c>
      <c r="AA6" s="2"/>
    </row>
    <row r="7" spans="1:27" ht="12.75">
      <c r="A7" s="4" t="s">
        <v>19</v>
      </c>
      <c r="B7" s="4">
        <v>3606800</v>
      </c>
      <c r="C7" s="4">
        <v>3606784.94</v>
      </c>
      <c r="D7" s="5">
        <v>768200</v>
      </c>
      <c r="E7" s="5">
        <v>767983.45</v>
      </c>
      <c r="F7" s="5">
        <v>20561</v>
      </c>
      <c r="G7" s="5">
        <v>20561.38</v>
      </c>
      <c r="H7" s="5">
        <v>194024</v>
      </c>
      <c r="I7" s="5">
        <v>194023.59</v>
      </c>
      <c r="J7" s="5">
        <v>17900</v>
      </c>
      <c r="K7" s="5">
        <v>19251.69</v>
      </c>
      <c r="L7" s="5">
        <v>100</v>
      </c>
      <c r="M7" s="4">
        <v>180</v>
      </c>
      <c r="N7" s="4">
        <v>576516</v>
      </c>
      <c r="O7" s="5">
        <v>576506.11</v>
      </c>
      <c r="P7" s="5">
        <v>11156</v>
      </c>
      <c r="Q7" s="4">
        <v>10940.75</v>
      </c>
      <c r="R7" s="4">
        <v>126818</v>
      </c>
      <c r="S7" s="4">
        <v>113909.9</v>
      </c>
      <c r="T7" s="4"/>
      <c r="U7" s="4"/>
      <c r="V7" s="4">
        <v>134</v>
      </c>
      <c r="W7" s="4">
        <v>126.9</v>
      </c>
      <c r="X7" s="4"/>
      <c r="Y7" s="4"/>
      <c r="Z7" s="4">
        <f t="shared" si="0"/>
        <v>5310268.710000001</v>
      </c>
      <c r="AA7" s="2"/>
    </row>
    <row r="8" spans="1:27" ht="12.75">
      <c r="A8" s="6" t="s">
        <v>20</v>
      </c>
      <c r="B8" s="6">
        <v>3730800</v>
      </c>
      <c r="C8" s="6">
        <v>3730552.28</v>
      </c>
      <c r="D8" s="13">
        <v>812500</v>
      </c>
      <c r="E8" s="5">
        <v>812461.43</v>
      </c>
      <c r="F8" s="7">
        <v>9510</v>
      </c>
      <c r="G8" s="7">
        <v>9510.5</v>
      </c>
      <c r="H8" s="7">
        <v>271091</v>
      </c>
      <c r="I8" s="5">
        <v>271091.06</v>
      </c>
      <c r="J8" s="5">
        <v>23100</v>
      </c>
      <c r="K8" s="5">
        <v>37005.25</v>
      </c>
      <c r="L8" s="5">
        <v>200</v>
      </c>
      <c r="M8" s="4"/>
      <c r="N8" s="4">
        <v>549230</v>
      </c>
      <c r="O8" s="5">
        <v>549219.65</v>
      </c>
      <c r="P8" s="5">
        <v>43288</v>
      </c>
      <c r="Q8" s="4">
        <v>42451.37</v>
      </c>
      <c r="R8" s="4">
        <v>227042</v>
      </c>
      <c r="S8" s="4">
        <v>202232.14</v>
      </c>
      <c r="T8" s="4"/>
      <c r="U8" s="4"/>
      <c r="V8" s="4">
        <v>1086</v>
      </c>
      <c r="W8" s="4">
        <v>1039.52</v>
      </c>
      <c r="X8" s="4">
        <v>360</v>
      </c>
      <c r="Y8" s="4">
        <v>360</v>
      </c>
      <c r="Z8" s="4">
        <f>C8+E8+G8+I8+K8+M8+O8+Q8+S8+U8+W8+Y8</f>
        <v>5655923.199999999</v>
      </c>
      <c r="AA8" s="2"/>
    </row>
    <row r="9" spans="1:27" ht="12.75">
      <c r="A9" s="6" t="s">
        <v>21</v>
      </c>
      <c r="B9" s="6">
        <v>1877200</v>
      </c>
      <c r="C9" s="6">
        <v>1877187.54</v>
      </c>
      <c r="D9" s="5">
        <v>406400</v>
      </c>
      <c r="E9" s="5">
        <v>406399.72</v>
      </c>
      <c r="F9" s="5">
        <v>8000</v>
      </c>
      <c r="G9" s="5">
        <v>8000</v>
      </c>
      <c r="H9" s="5">
        <v>90520</v>
      </c>
      <c r="I9" s="5">
        <v>90519.63</v>
      </c>
      <c r="J9" s="5">
        <v>13400</v>
      </c>
      <c r="K9" s="5">
        <v>8679.19</v>
      </c>
      <c r="L9" s="5">
        <v>100</v>
      </c>
      <c r="M9" s="4"/>
      <c r="N9" s="4">
        <v>303950</v>
      </c>
      <c r="O9" s="5">
        <v>303950.11</v>
      </c>
      <c r="P9" s="5">
        <v>16136</v>
      </c>
      <c r="Q9" s="4">
        <v>15824.2</v>
      </c>
      <c r="R9" s="4">
        <v>68068</v>
      </c>
      <c r="S9" s="4">
        <v>62610.41</v>
      </c>
      <c r="T9" s="4">
        <v>17798</v>
      </c>
      <c r="U9" s="4">
        <v>17797.83</v>
      </c>
      <c r="V9" s="4">
        <v>313</v>
      </c>
      <c r="W9" s="4">
        <v>299.6</v>
      </c>
      <c r="X9" s="4"/>
      <c r="Y9" s="4"/>
      <c r="Z9" s="4">
        <f t="shared" si="0"/>
        <v>2791268.23</v>
      </c>
      <c r="AA9" s="2"/>
    </row>
    <row r="10" spans="1:27" ht="12.75">
      <c r="A10" s="6" t="s">
        <v>22</v>
      </c>
      <c r="B10" s="6">
        <v>2642400</v>
      </c>
      <c r="C10" s="6">
        <v>2642438.5</v>
      </c>
      <c r="D10" s="5">
        <v>562100</v>
      </c>
      <c r="E10" s="5">
        <v>561911.66</v>
      </c>
      <c r="F10" s="5">
        <v>4268</v>
      </c>
      <c r="G10" s="5">
        <v>4268</v>
      </c>
      <c r="H10" s="5">
        <v>182715</v>
      </c>
      <c r="I10" s="5">
        <v>182714.73</v>
      </c>
      <c r="J10" s="5">
        <v>17700</v>
      </c>
      <c r="K10" s="5">
        <v>14753.05</v>
      </c>
      <c r="L10" s="5">
        <v>200</v>
      </c>
      <c r="M10" s="4"/>
      <c r="N10" s="4">
        <v>391422</v>
      </c>
      <c r="O10" s="5">
        <v>391421.85</v>
      </c>
      <c r="P10" s="5">
        <v>20933</v>
      </c>
      <c r="Q10" s="4">
        <v>20528.54</v>
      </c>
      <c r="R10" s="4">
        <v>78243</v>
      </c>
      <c r="S10" s="4">
        <v>68904.07</v>
      </c>
      <c r="T10" s="4">
        <v>25963</v>
      </c>
      <c r="U10" s="4">
        <v>25962.66</v>
      </c>
      <c r="V10" s="4">
        <v>200</v>
      </c>
      <c r="W10" s="4">
        <v>191.43</v>
      </c>
      <c r="X10" s="4"/>
      <c r="Y10" s="4"/>
      <c r="Z10" s="4">
        <f t="shared" si="0"/>
        <v>3913094.49</v>
      </c>
      <c r="AA10" s="2"/>
    </row>
    <row r="11" spans="1:27" ht="12.75">
      <c r="A11" s="6" t="s">
        <v>23</v>
      </c>
      <c r="B11" s="6">
        <v>3525700</v>
      </c>
      <c r="C11" s="6">
        <v>3525720.87</v>
      </c>
      <c r="D11" s="5">
        <v>763800</v>
      </c>
      <c r="E11" s="5">
        <v>763632.77</v>
      </c>
      <c r="F11" s="5">
        <v>4073</v>
      </c>
      <c r="G11" s="5">
        <v>4073.2</v>
      </c>
      <c r="H11" s="5">
        <v>162240</v>
      </c>
      <c r="I11" s="5">
        <v>162240.16</v>
      </c>
      <c r="J11" s="5">
        <v>15900</v>
      </c>
      <c r="K11" s="5">
        <v>7487.19</v>
      </c>
      <c r="L11" s="5">
        <v>100</v>
      </c>
      <c r="M11" s="4"/>
      <c r="N11" s="4">
        <v>325352</v>
      </c>
      <c r="O11" s="5">
        <v>325351.68</v>
      </c>
      <c r="P11" s="5">
        <v>25427</v>
      </c>
      <c r="Q11" s="4">
        <v>24936.25</v>
      </c>
      <c r="R11" s="4">
        <v>128631</v>
      </c>
      <c r="S11" s="4">
        <v>116410.27</v>
      </c>
      <c r="T11" s="4">
        <v>11615</v>
      </c>
      <c r="U11" s="4">
        <v>11614.49</v>
      </c>
      <c r="V11" s="4">
        <v>265</v>
      </c>
      <c r="W11" s="4">
        <v>253.8</v>
      </c>
      <c r="X11" s="4"/>
      <c r="Y11" s="4"/>
      <c r="Z11" s="4">
        <f t="shared" si="0"/>
        <v>4941720.680000001</v>
      </c>
      <c r="AA11" s="2"/>
    </row>
    <row r="12" spans="1:27" ht="12.75">
      <c r="A12" s="6" t="s">
        <v>24</v>
      </c>
      <c r="B12" s="6">
        <v>2055800</v>
      </c>
      <c r="C12" s="6">
        <v>2055798.14</v>
      </c>
      <c r="D12" s="5">
        <v>451800</v>
      </c>
      <c r="E12" s="5">
        <v>451746.68</v>
      </c>
      <c r="F12" s="5">
        <v>5150</v>
      </c>
      <c r="G12" s="5">
        <v>5149.6</v>
      </c>
      <c r="H12" s="5">
        <v>108618</v>
      </c>
      <c r="I12" s="5">
        <v>108618.22</v>
      </c>
      <c r="J12" s="5">
        <v>15900</v>
      </c>
      <c r="K12" s="5">
        <v>13245.89</v>
      </c>
      <c r="L12" s="5">
        <v>100</v>
      </c>
      <c r="M12" s="4"/>
      <c r="N12" s="4">
        <v>280142</v>
      </c>
      <c r="O12" s="5">
        <v>280142.04</v>
      </c>
      <c r="P12" s="5">
        <v>25438</v>
      </c>
      <c r="Q12" s="4">
        <v>24947.45</v>
      </c>
      <c r="R12" s="4">
        <v>87722</v>
      </c>
      <c r="S12" s="4">
        <v>79508.75</v>
      </c>
      <c r="T12" s="4"/>
      <c r="U12" s="4"/>
      <c r="V12" s="4">
        <v>147</v>
      </c>
      <c r="W12" s="4">
        <v>140.67</v>
      </c>
      <c r="X12" s="4"/>
      <c r="Y12" s="4"/>
      <c r="Z12" s="4">
        <f t="shared" si="0"/>
        <v>3019297.4400000004</v>
      </c>
      <c r="AA12" s="2"/>
    </row>
    <row r="13" spans="1:27" ht="12.75">
      <c r="A13" s="6" t="s">
        <v>25</v>
      </c>
      <c r="B13" s="6">
        <v>3306000</v>
      </c>
      <c r="C13" s="6">
        <v>3306018.23</v>
      </c>
      <c r="D13" s="5">
        <v>696900</v>
      </c>
      <c r="E13" s="5">
        <v>696929.11</v>
      </c>
      <c r="F13" s="5">
        <v>11148</v>
      </c>
      <c r="G13" s="5">
        <v>11147.68</v>
      </c>
      <c r="H13" s="5">
        <v>134155</v>
      </c>
      <c r="I13" s="5">
        <v>134154.72</v>
      </c>
      <c r="J13" s="5">
        <v>13100</v>
      </c>
      <c r="K13" s="5">
        <v>5094.56</v>
      </c>
      <c r="L13" s="5">
        <v>100</v>
      </c>
      <c r="M13" s="4"/>
      <c r="N13" s="4">
        <v>424549</v>
      </c>
      <c r="O13" s="5">
        <v>424549.28</v>
      </c>
      <c r="P13" s="5">
        <v>26304</v>
      </c>
      <c r="Q13" s="4">
        <v>25795.9</v>
      </c>
      <c r="R13" s="4">
        <v>179982</v>
      </c>
      <c r="S13" s="4">
        <v>157694.47</v>
      </c>
      <c r="T13" s="4"/>
      <c r="U13" s="4"/>
      <c r="V13" s="4">
        <v>4057</v>
      </c>
      <c r="W13" s="4">
        <v>3883.54</v>
      </c>
      <c r="X13" s="4"/>
      <c r="Y13" s="4"/>
      <c r="Z13" s="4">
        <f t="shared" si="0"/>
        <v>4765267.49</v>
      </c>
      <c r="AA13" s="2"/>
    </row>
    <row r="14" spans="1:27" ht="12.75">
      <c r="A14" s="6" t="s">
        <v>26</v>
      </c>
      <c r="B14" s="6">
        <v>2125600</v>
      </c>
      <c r="C14" s="6">
        <v>2125557.47</v>
      </c>
      <c r="D14" s="5">
        <v>454500</v>
      </c>
      <c r="E14" s="5">
        <v>454493.98</v>
      </c>
      <c r="F14" s="5">
        <v>13783</v>
      </c>
      <c r="G14" s="5">
        <v>13783</v>
      </c>
      <c r="H14" s="5">
        <v>53051</v>
      </c>
      <c r="I14" s="5">
        <v>53051.28</v>
      </c>
      <c r="J14" s="5">
        <v>12000</v>
      </c>
      <c r="K14" s="5">
        <v>28060.95</v>
      </c>
      <c r="L14" s="5">
        <v>100</v>
      </c>
      <c r="M14" s="4"/>
      <c r="N14" s="4">
        <v>223353</v>
      </c>
      <c r="O14" s="5">
        <v>223353</v>
      </c>
      <c r="P14" s="5">
        <v>9544</v>
      </c>
      <c r="Q14" s="4">
        <v>9359.69</v>
      </c>
      <c r="R14" s="4">
        <v>30872</v>
      </c>
      <c r="S14" s="4">
        <v>29748.95</v>
      </c>
      <c r="T14" s="4">
        <v>17760</v>
      </c>
      <c r="U14" s="4">
        <v>17759.7</v>
      </c>
      <c r="V14" s="4">
        <v>77</v>
      </c>
      <c r="W14" s="4">
        <v>73.71</v>
      </c>
      <c r="X14" s="4"/>
      <c r="Y14" s="4"/>
      <c r="Z14" s="4">
        <f t="shared" si="0"/>
        <v>2955241.7300000004</v>
      </c>
      <c r="AA14" s="2"/>
    </row>
    <row r="15" spans="1:27" ht="12.75">
      <c r="A15" s="6" t="s">
        <v>27</v>
      </c>
      <c r="B15" s="6">
        <v>1101300</v>
      </c>
      <c r="C15" s="6">
        <v>1101300.03</v>
      </c>
      <c r="D15" s="5">
        <v>239600</v>
      </c>
      <c r="E15" s="5">
        <v>239550.69</v>
      </c>
      <c r="F15" s="5">
        <v>7887</v>
      </c>
      <c r="G15" s="5">
        <v>7886.6</v>
      </c>
      <c r="H15" s="5">
        <v>59847</v>
      </c>
      <c r="I15" s="5">
        <v>59847.03</v>
      </c>
      <c r="J15" s="5">
        <v>12200</v>
      </c>
      <c r="K15" s="5">
        <v>8975.08</v>
      </c>
      <c r="L15" s="5">
        <v>100</v>
      </c>
      <c r="M15" s="4"/>
      <c r="N15" s="4">
        <v>69238</v>
      </c>
      <c r="O15" s="5">
        <v>69237.85</v>
      </c>
      <c r="P15" s="5">
        <v>6503</v>
      </c>
      <c r="Q15" s="4">
        <v>6377.55</v>
      </c>
      <c r="R15" s="4">
        <v>11175</v>
      </c>
      <c r="S15" s="4">
        <v>10579.17</v>
      </c>
      <c r="T15" s="4">
        <v>19581</v>
      </c>
      <c r="U15" s="4">
        <v>19581.47</v>
      </c>
      <c r="V15" s="4">
        <v>71</v>
      </c>
      <c r="W15" s="4">
        <v>68.31</v>
      </c>
      <c r="X15" s="4"/>
      <c r="Y15" s="4"/>
      <c r="Z15" s="4">
        <f t="shared" si="0"/>
        <v>1523403.7800000003</v>
      </c>
      <c r="AA15" s="2"/>
    </row>
    <row r="16" spans="1:27" ht="12.75">
      <c r="A16" s="6" t="s">
        <v>28</v>
      </c>
      <c r="B16" s="6">
        <v>2343400</v>
      </c>
      <c r="C16" s="6">
        <v>2343412.93</v>
      </c>
      <c r="D16" s="5">
        <v>520600</v>
      </c>
      <c r="E16" s="5">
        <v>520526.31</v>
      </c>
      <c r="F16" s="5">
        <v>6869</v>
      </c>
      <c r="G16" s="5">
        <v>6869</v>
      </c>
      <c r="H16" s="5">
        <v>94670</v>
      </c>
      <c r="I16" s="5">
        <v>94669.88</v>
      </c>
      <c r="J16" s="5">
        <v>14000</v>
      </c>
      <c r="K16" s="5">
        <v>12135.87</v>
      </c>
      <c r="L16" s="5">
        <v>100</v>
      </c>
      <c r="M16" s="4"/>
      <c r="N16" s="4">
        <v>289310</v>
      </c>
      <c r="O16" s="5">
        <v>289310.48</v>
      </c>
      <c r="P16" s="5">
        <v>17609</v>
      </c>
      <c r="Q16" s="4">
        <v>17269.02</v>
      </c>
      <c r="R16" s="4">
        <v>24954</v>
      </c>
      <c r="S16" s="4">
        <v>23328.71</v>
      </c>
      <c r="T16" s="4">
        <v>22664</v>
      </c>
      <c r="U16" s="4">
        <v>22663.5</v>
      </c>
      <c r="V16" s="4">
        <v>144</v>
      </c>
      <c r="W16" s="4">
        <v>138.24</v>
      </c>
      <c r="X16" s="4"/>
      <c r="Y16" s="4"/>
      <c r="Z16" s="4">
        <f t="shared" si="0"/>
        <v>3330323.9400000004</v>
      </c>
      <c r="AA16" s="2"/>
    </row>
    <row r="17" spans="1:27" ht="12.75">
      <c r="A17" s="6" t="s">
        <v>29</v>
      </c>
      <c r="B17" s="6">
        <v>1631100</v>
      </c>
      <c r="C17" s="6">
        <v>1631121.94</v>
      </c>
      <c r="D17" s="5">
        <v>352800</v>
      </c>
      <c r="E17" s="5">
        <v>352684.94</v>
      </c>
      <c r="F17" s="5">
        <v>7451</v>
      </c>
      <c r="G17" s="5">
        <v>7451</v>
      </c>
      <c r="H17" s="5">
        <v>114392</v>
      </c>
      <c r="I17" s="5">
        <v>114392.17</v>
      </c>
      <c r="J17" s="5">
        <v>13500</v>
      </c>
      <c r="K17" s="5">
        <v>12659.65</v>
      </c>
      <c r="L17" s="5">
        <v>200</v>
      </c>
      <c r="M17" s="4">
        <v>336.36</v>
      </c>
      <c r="N17" s="4">
        <v>221641</v>
      </c>
      <c r="O17" s="5">
        <v>221641.13</v>
      </c>
      <c r="P17" s="5">
        <v>15706</v>
      </c>
      <c r="Q17" s="4">
        <v>15402.85</v>
      </c>
      <c r="R17" s="4">
        <v>29693</v>
      </c>
      <c r="S17" s="4">
        <v>26464.5</v>
      </c>
      <c r="T17" s="4">
        <v>24824</v>
      </c>
      <c r="U17" s="4">
        <v>24823.96</v>
      </c>
      <c r="V17" s="4">
        <v>221</v>
      </c>
      <c r="W17" s="4">
        <v>211.95</v>
      </c>
      <c r="X17" s="4"/>
      <c r="Y17" s="4"/>
      <c r="Z17" s="4">
        <f t="shared" si="0"/>
        <v>2407190.4499999997</v>
      </c>
      <c r="AA17" s="3"/>
    </row>
    <row r="18" spans="1:27" ht="12.75">
      <c r="A18" s="6" t="s">
        <v>30</v>
      </c>
      <c r="B18" s="6">
        <v>1874900</v>
      </c>
      <c r="C18" s="6">
        <v>1874841.35</v>
      </c>
      <c r="D18" s="5">
        <v>392900</v>
      </c>
      <c r="E18" s="5">
        <v>392945.78</v>
      </c>
      <c r="F18" s="5">
        <v>12048</v>
      </c>
      <c r="G18" s="5">
        <v>12048</v>
      </c>
      <c r="H18" s="5">
        <v>134461</v>
      </c>
      <c r="I18" s="5">
        <v>134460.57</v>
      </c>
      <c r="J18" s="5">
        <v>12000</v>
      </c>
      <c r="K18" s="5">
        <v>5604.29</v>
      </c>
      <c r="L18" s="5">
        <v>100</v>
      </c>
      <c r="M18" s="4"/>
      <c r="N18" s="4">
        <v>229384</v>
      </c>
      <c r="O18" s="5">
        <v>229383.98</v>
      </c>
      <c r="P18" s="5">
        <v>14911</v>
      </c>
      <c r="Q18" s="4">
        <v>14623.36</v>
      </c>
      <c r="R18" s="4">
        <v>114298</v>
      </c>
      <c r="S18" s="4">
        <v>100438.8</v>
      </c>
      <c r="T18" s="4"/>
      <c r="U18" s="4"/>
      <c r="V18" s="4">
        <v>134</v>
      </c>
      <c r="W18" s="4">
        <v>127.98</v>
      </c>
      <c r="X18" s="4"/>
      <c r="Y18" s="4"/>
      <c r="Z18" s="4">
        <f t="shared" si="0"/>
        <v>2764474.1099999994</v>
      </c>
      <c r="AA18" s="3"/>
    </row>
    <row r="19" spans="1:27" ht="12.75">
      <c r="A19" s="6"/>
      <c r="B19" s="6"/>
      <c r="C19" s="6"/>
      <c r="D19" s="5"/>
      <c r="E19" s="5"/>
      <c r="F19" s="5"/>
      <c r="G19" s="5"/>
      <c r="H19" s="5"/>
      <c r="I19" s="5"/>
      <c r="J19" s="5"/>
      <c r="K19" s="5"/>
      <c r="L19" s="5"/>
      <c r="M19" s="4"/>
      <c r="N19" s="4"/>
      <c r="O19" s="5"/>
      <c r="P19" s="5"/>
      <c r="Q19" s="4"/>
      <c r="R19" s="4"/>
      <c r="S19" s="4"/>
      <c r="T19" s="4"/>
      <c r="U19" s="4"/>
      <c r="V19" s="4"/>
      <c r="W19" s="4"/>
      <c r="X19" s="4"/>
      <c r="Y19" s="4"/>
      <c r="Z19" s="4"/>
      <c r="AA19" s="3"/>
    </row>
    <row r="20" spans="1:27" ht="12.75">
      <c r="A20" s="6"/>
      <c r="B20" s="6"/>
      <c r="C20" s="6"/>
      <c r="D20" s="5"/>
      <c r="E20" s="5"/>
      <c r="F20" s="5"/>
      <c r="G20" s="5"/>
      <c r="H20" s="5"/>
      <c r="I20" s="5"/>
      <c r="J20" s="5"/>
      <c r="K20" s="5"/>
      <c r="L20" s="5"/>
      <c r="M20" s="4"/>
      <c r="N20" s="4"/>
      <c r="O20" s="5"/>
      <c r="P20" s="5"/>
      <c r="Q20" s="4"/>
      <c r="R20" s="4"/>
      <c r="S20" s="4"/>
      <c r="T20" s="4"/>
      <c r="U20" s="4"/>
      <c r="V20" s="4"/>
      <c r="W20" s="4"/>
      <c r="X20" s="4"/>
      <c r="Y20" s="4"/>
      <c r="Z20" s="4"/>
      <c r="AA20" s="3"/>
    </row>
    <row r="21" spans="1:27" ht="12.75">
      <c r="A21" s="6"/>
      <c r="B21" s="6"/>
      <c r="C21" s="6"/>
      <c r="D21" s="5"/>
      <c r="E21" s="5"/>
      <c r="F21" s="13"/>
      <c r="G21" s="13"/>
      <c r="H21" s="7"/>
      <c r="I21" s="7"/>
      <c r="J21" s="7"/>
      <c r="K21" s="7"/>
      <c r="L21" s="5"/>
      <c r="M21" s="4"/>
      <c r="N21" s="4"/>
      <c r="O21" s="5"/>
      <c r="P21" s="13"/>
      <c r="Q21" s="8"/>
      <c r="R21" s="8"/>
      <c r="S21" s="8"/>
      <c r="T21" s="8"/>
      <c r="U21" s="4"/>
      <c r="V21" s="4"/>
      <c r="W21" s="4"/>
      <c r="X21" s="4"/>
      <c r="Y21" s="4"/>
      <c r="Z21" s="4"/>
      <c r="AA21" s="3"/>
    </row>
    <row r="22" spans="1:27" ht="12.75">
      <c r="A22" s="4" t="s">
        <v>1</v>
      </c>
      <c r="B22" s="4">
        <f aca="true" t="shared" si="1" ref="B22:N22">SUM(B3:B21)</f>
        <v>41242200</v>
      </c>
      <c r="C22" s="4">
        <f t="shared" si="1"/>
        <v>41241299.03</v>
      </c>
      <c r="D22" s="4">
        <f t="shared" si="1"/>
        <v>8922400</v>
      </c>
      <c r="E22" s="4">
        <f>SUM(E3:E21)</f>
        <v>8921179.36</v>
      </c>
      <c r="F22" s="4">
        <f t="shared" si="1"/>
        <v>137457</v>
      </c>
      <c r="G22" s="4">
        <f t="shared" si="1"/>
        <v>137456.96000000002</v>
      </c>
      <c r="H22" s="4">
        <f t="shared" si="1"/>
        <v>2350000</v>
      </c>
      <c r="I22" s="4">
        <f>SUM(I3:I21)</f>
        <v>2349999.9999999995</v>
      </c>
      <c r="J22" s="4">
        <f t="shared" si="1"/>
        <v>250000</v>
      </c>
      <c r="K22" s="4">
        <f t="shared" si="1"/>
        <v>282018</v>
      </c>
      <c r="L22" s="4">
        <f t="shared" si="1"/>
        <v>2200</v>
      </c>
      <c r="M22" s="4">
        <f t="shared" si="1"/>
        <v>516.36</v>
      </c>
      <c r="N22" s="4">
        <f t="shared" si="1"/>
        <v>5460300</v>
      </c>
      <c r="O22" s="4">
        <f aca="true" t="shared" si="2" ref="O22:V22">SUM(O3:O21)</f>
        <v>5460270.06</v>
      </c>
      <c r="P22" s="4">
        <f t="shared" si="2"/>
        <v>320000</v>
      </c>
      <c r="Q22" s="4">
        <f>SUM(Q3:Q21)</f>
        <v>313822.81</v>
      </c>
      <c r="R22" s="4">
        <f t="shared" si="2"/>
        <v>1629700</v>
      </c>
      <c r="S22" s="4">
        <f>SUM(S3:S21)</f>
        <v>1445600</v>
      </c>
      <c r="T22" s="4">
        <f t="shared" si="2"/>
        <v>280000</v>
      </c>
      <c r="U22" s="4">
        <f t="shared" si="2"/>
        <v>280000.00000000006</v>
      </c>
      <c r="V22" s="4">
        <f t="shared" si="2"/>
        <v>8000</v>
      </c>
      <c r="W22" s="4">
        <f>SUM(W3:W21)</f>
        <v>7657.21</v>
      </c>
      <c r="X22" s="4">
        <f>SUM(X3:X21)</f>
        <v>360</v>
      </c>
      <c r="Y22" s="4">
        <f>SUM(Y3:Y21)</f>
        <v>360</v>
      </c>
      <c r="Z22" s="4">
        <f>C22+E22+G22+I22+K22+M22+O22+Q22+S22+U22+W194+W22+Y22</f>
        <v>60440179.79000001</v>
      </c>
      <c r="AA22" s="3"/>
    </row>
    <row r="23" spans="1:27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9"/>
      <c r="X23" s="9"/>
      <c r="Y23" s="9"/>
      <c r="Z23" s="9"/>
      <c r="AA23" s="3"/>
    </row>
    <row r="24" spans="2:26" ht="12.75">
      <c r="B24" s="1"/>
      <c r="C24" s="1"/>
      <c r="E24" s="1"/>
      <c r="F24" s="1"/>
      <c r="G24" s="1"/>
      <c r="K24" s="1"/>
      <c r="O24" s="1"/>
      <c r="Q24" s="1"/>
      <c r="S24" s="1"/>
      <c r="U24" s="1"/>
      <c r="W24" s="1"/>
      <c r="X24" s="1"/>
      <c r="Y24" s="1"/>
      <c r="Z24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A1" sqref="A1"/>
    </sheetView>
  </sheetViews>
  <sheetFormatPr defaultColWidth="9.00390625" defaultRowHeight="12.75"/>
  <cols>
    <col min="5" max="5" width="19.625" style="0" customWidth="1"/>
    <col min="13" max="13" width="16.875" style="0" customWidth="1"/>
    <col min="15" max="15" width="18.875" style="0" customWidth="1"/>
  </cols>
  <sheetData>
    <row r="1" spans="1:16" ht="78.75">
      <c r="A1" s="29" t="s">
        <v>49</v>
      </c>
      <c r="B1" s="16" t="s">
        <v>31</v>
      </c>
      <c r="C1" s="16" t="s">
        <v>41</v>
      </c>
      <c r="D1" s="16" t="s">
        <v>31</v>
      </c>
      <c r="E1" s="16" t="s">
        <v>9</v>
      </c>
      <c r="F1" s="16" t="s">
        <v>31</v>
      </c>
      <c r="G1" s="16" t="s">
        <v>5</v>
      </c>
      <c r="H1" s="16" t="s">
        <v>31</v>
      </c>
      <c r="I1" s="16" t="s">
        <v>7</v>
      </c>
      <c r="J1" s="16" t="s">
        <v>31</v>
      </c>
      <c r="K1" s="16" t="s">
        <v>11</v>
      </c>
      <c r="L1" s="16" t="s">
        <v>31</v>
      </c>
      <c r="M1" s="16" t="s">
        <v>37</v>
      </c>
      <c r="N1" s="16" t="s">
        <v>14</v>
      </c>
      <c r="O1" s="16" t="s">
        <v>12</v>
      </c>
      <c r="P1" s="16"/>
    </row>
    <row r="2" spans="1:16" ht="12.75">
      <c r="A2" s="17"/>
      <c r="B2" s="18"/>
      <c r="C2" s="18"/>
      <c r="D2" s="18"/>
      <c r="E2" s="18"/>
      <c r="F2" s="18"/>
      <c r="G2" s="18"/>
      <c r="H2" s="18"/>
      <c r="I2" s="18"/>
      <c r="J2" s="18"/>
      <c r="K2" s="16"/>
      <c r="L2" s="18"/>
      <c r="M2" s="16"/>
      <c r="N2" s="16"/>
      <c r="O2" s="16"/>
      <c r="P2" s="16"/>
    </row>
    <row r="3" spans="1:16" ht="12.75">
      <c r="A3" s="17" t="s">
        <v>15</v>
      </c>
      <c r="B3" s="19">
        <v>555000</v>
      </c>
      <c r="C3" s="19">
        <v>541249.52</v>
      </c>
      <c r="D3" s="17"/>
      <c r="E3" s="17"/>
      <c r="F3" s="17">
        <v>500</v>
      </c>
      <c r="G3" s="17">
        <v>500</v>
      </c>
      <c r="H3" s="17">
        <v>100</v>
      </c>
      <c r="I3" s="17">
        <v>100</v>
      </c>
      <c r="J3" s="17">
        <v>1500</v>
      </c>
      <c r="K3" s="4">
        <v>1498</v>
      </c>
      <c r="L3" s="4"/>
      <c r="M3" s="17"/>
      <c r="N3" s="17">
        <v>1500</v>
      </c>
      <c r="O3" s="17">
        <v>619.13</v>
      </c>
      <c r="P3" s="17">
        <f aca="true" t="shared" si="0" ref="P3:P18">C3+E3+G3+I3+K3+M3+O3</f>
        <v>543966.65</v>
      </c>
    </row>
    <row r="4" spans="1:16" ht="12.75">
      <c r="A4" s="17" t="s">
        <v>16</v>
      </c>
      <c r="B4" s="20">
        <v>481000</v>
      </c>
      <c r="C4" s="20">
        <v>472012.77</v>
      </c>
      <c r="D4" s="17"/>
      <c r="E4" s="17"/>
      <c r="F4" s="17">
        <v>500</v>
      </c>
      <c r="G4" s="17">
        <v>500</v>
      </c>
      <c r="H4" s="17">
        <v>200</v>
      </c>
      <c r="I4" s="17">
        <v>200</v>
      </c>
      <c r="J4" s="17">
        <v>1200</v>
      </c>
      <c r="K4" s="4">
        <v>1150</v>
      </c>
      <c r="L4" s="4"/>
      <c r="M4" s="17"/>
      <c r="N4" s="17">
        <v>1500</v>
      </c>
      <c r="O4" s="17">
        <v>619.13</v>
      </c>
      <c r="P4" s="17">
        <f t="shared" si="0"/>
        <v>474481.9</v>
      </c>
    </row>
    <row r="5" spans="1:16" ht="12.75">
      <c r="A5" s="17" t="s">
        <v>17</v>
      </c>
      <c r="B5" s="19">
        <v>400000</v>
      </c>
      <c r="C5" s="19">
        <v>399214.67</v>
      </c>
      <c r="D5" s="17"/>
      <c r="E5" s="17"/>
      <c r="F5" s="17">
        <v>500</v>
      </c>
      <c r="G5" s="17">
        <v>500</v>
      </c>
      <c r="H5" s="17">
        <v>100</v>
      </c>
      <c r="I5" s="17">
        <v>77.89</v>
      </c>
      <c r="J5" s="17">
        <v>1500</v>
      </c>
      <c r="K5" s="4">
        <v>1462</v>
      </c>
      <c r="L5" s="4"/>
      <c r="M5" s="17"/>
      <c r="N5" s="17">
        <v>1600</v>
      </c>
      <c r="O5" s="17">
        <v>619.13</v>
      </c>
      <c r="P5" s="17">
        <f t="shared" si="0"/>
        <v>401873.69</v>
      </c>
    </row>
    <row r="6" spans="1:16" ht="12.75">
      <c r="A6" s="17" t="s">
        <v>18</v>
      </c>
      <c r="B6" s="20">
        <v>142000</v>
      </c>
      <c r="C6" s="20">
        <v>141046.98</v>
      </c>
      <c r="D6" s="17"/>
      <c r="E6" s="17"/>
      <c r="F6" s="17"/>
      <c r="G6" s="17"/>
      <c r="H6" s="17"/>
      <c r="I6" s="17"/>
      <c r="J6" s="17"/>
      <c r="K6" s="4"/>
      <c r="L6" s="4"/>
      <c r="M6" s="17"/>
      <c r="N6" s="17">
        <v>1000</v>
      </c>
      <c r="O6" s="17">
        <v>438.86</v>
      </c>
      <c r="P6" s="17">
        <f t="shared" si="0"/>
        <v>141485.84</v>
      </c>
    </row>
    <row r="7" spans="1:16" ht="12.75">
      <c r="A7" s="17" t="s">
        <v>19</v>
      </c>
      <c r="B7" s="19">
        <v>475000</v>
      </c>
      <c r="C7" s="19">
        <v>473188.7</v>
      </c>
      <c r="D7" s="17"/>
      <c r="E7" s="17"/>
      <c r="F7" s="17">
        <v>500</v>
      </c>
      <c r="G7" s="17">
        <v>500</v>
      </c>
      <c r="H7" s="17">
        <v>100</v>
      </c>
      <c r="I7" s="17">
        <v>100</v>
      </c>
      <c r="J7" s="17">
        <v>600</v>
      </c>
      <c r="K7" s="4">
        <v>600</v>
      </c>
      <c r="L7" s="4"/>
      <c r="M7" s="17"/>
      <c r="N7" s="17">
        <v>750</v>
      </c>
      <c r="O7" s="17">
        <v>619.13</v>
      </c>
      <c r="P7" s="17">
        <f t="shared" si="0"/>
        <v>475007.83</v>
      </c>
    </row>
    <row r="8" spans="1:16" ht="12.75">
      <c r="A8" s="17" t="s">
        <v>20</v>
      </c>
      <c r="B8" s="19">
        <v>620000</v>
      </c>
      <c r="C8" s="19">
        <v>616644.13</v>
      </c>
      <c r="D8" s="17"/>
      <c r="E8" s="17"/>
      <c r="F8" s="17">
        <v>500</v>
      </c>
      <c r="G8" s="17">
        <v>500</v>
      </c>
      <c r="H8" s="17">
        <v>200</v>
      </c>
      <c r="I8" s="17">
        <v>200</v>
      </c>
      <c r="J8" s="17">
        <v>1900</v>
      </c>
      <c r="K8" s="4">
        <v>1710</v>
      </c>
      <c r="L8" s="4"/>
      <c r="M8" s="17"/>
      <c r="N8" s="17">
        <v>780</v>
      </c>
      <c r="O8" s="17">
        <v>619.13</v>
      </c>
      <c r="P8" s="17">
        <f t="shared" si="0"/>
        <v>619673.26</v>
      </c>
    </row>
    <row r="9" spans="1:16" ht="12.75">
      <c r="A9" s="17" t="s">
        <v>21</v>
      </c>
      <c r="B9" s="19">
        <v>202000</v>
      </c>
      <c r="C9" s="19">
        <v>201802.53</v>
      </c>
      <c r="D9" s="17"/>
      <c r="E9" s="17"/>
      <c r="F9" s="17">
        <v>400</v>
      </c>
      <c r="G9" s="17">
        <v>400</v>
      </c>
      <c r="H9" s="17">
        <v>200</v>
      </c>
      <c r="I9" s="17">
        <v>200</v>
      </c>
      <c r="J9" s="17">
        <v>1700</v>
      </c>
      <c r="K9" s="4">
        <v>1509</v>
      </c>
      <c r="L9" s="4"/>
      <c r="M9" s="17"/>
      <c r="N9" s="17">
        <v>1850</v>
      </c>
      <c r="O9" s="17">
        <v>1403.99</v>
      </c>
      <c r="P9" s="17">
        <f t="shared" si="0"/>
        <v>205315.52</v>
      </c>
    </row>
    <row r="10" spans="1:16" ht="12.75">
      <c r="A10" s="17" t="s">
        <v>22</v>
      </c>
      <c r="B10" s="20">
        <v>420000</v>
      </c>
      <c r="C10" s="20">
        <v>418740.62</v>
      </c>
      <c r="D10" s="17"/>
      <c r="E10" s="17"/>
      <c r="F10" s="17">
        <v>300</v>
      </c>
      <c r="G10" s="17">
        <v>300</v>
      </c>
      <c r="H10" s="17">
        <v>100</v>
      </c>
      <c r="I10" s="17">
        <v>100</v>
      </c>
      <c r="J10" s="17">
        <v>400</v>
      </c>
      <c r="K10" s="4">
        <v>400</v>
      </c>
      <c r="L10" s="4"/>
      <c r="M10" s="17"/>
      <c r="N10" s="17">
        <v>1050</v>
      </c>
      <c r="O10" s="17">
        <v>619.13</v>
      </c>
      <c r="P10" s="17">
        <f t="shared" si="0"/>
        <v>420159.75</v>
      </c>
    </row>
    <row r="11" spans="1:16" ht="12.75">
      <c r="A11" s="21" t="s">
        <v>23</v>
      </c>
      <c r="B11" s="22">
        <v>350000</v>
      </c>
      <c r="C11" s="22">
        <v>343877.21</v>
      </c>
      <c r="D11" s="17"/>
      <c r="E11" s="17"/>
      <c r="F11" s="17">
        <v>300</v>
      </c>
      <c r="G11" s="17">
        <v>300</v>
      </c>
      <c r="H11" s="17">
        <v>100</v>
      </c>
      <c r="I11" s="17">
        <v>100</v>
      </c>
      <c r="J11" s="17">
        <v>400</v>
      </c>
      <c r="K11" s="4">
        <v>400</v>
      </c>
      <c r="L11" s="4"/>
      <c r="M11" s="17"/>
      <c r="N11" s="17">
        <v>1050</v>
      </c>
      <c r="O11" s="17">
        <v>438.86</v>
      </c>
      <c r="P11" s="17">
        <f t="shared" si="0"/>
        <v>345116.07</v>
      </c>
    </row>
    <row r="12" spans="1:16" ht="12.75">
      <c r="A12" s="21" t="s">
        <v>24</v>
      </c>
      <c r="B12" s="19">
        <v>300000</v>
      </c>
      <c r="C12" s="19">
        <v>271151.4</v>
      </c>
      <c r="D12" s="17"/>
      <c r="E12" s="17"/>
      <c r="F12" s="17">
        <v>200</v>
      </c>
      <c r="G12" s="17">
        <v>200</v>
      </c>
      <c r="H12" s="17">
        <v>100</v>
      </c>
      <c r="I12" s="17">
        <v>100</v>
      </c>
      <c r="J12" s="17">
        <v>200</v>
      </c>
      <c r="K12" s="4">
        <v>185</v>
      </c>
      <c r="L12" s="4"/>
      <c r="M12" s="17"/>
      <c r="N12" s="17"/>
      <c r="O12" s="17"/>
      <c r="P12" s="17">
        <f t="shared" si="0"/>
        <v>271636.4</v>
      </c>
    </row>
    <row r="13" spans="1:16" ht="12.75">
      <c r="A13" s="21" t="s">
        <v>25</v>
      </c>
      <c r="B13" s="19">
        <v>300000</v>
      </c>
      <c r="C13" s="19">
        <v>296460.17</v>
      </c>
      <c r="D13" s="17">
        <v>500</v>
      </c>
      <c r="E13" s="17">
        <v>473</v>
      </c>
      <c r="F13" s="17"/>
      <c r="G13" s="17"/>
      <c r="H13" s="17"/>
      <c r="I13" s="17"/>
      <c r="J13" s="17"/>
      <c r="K13" s="4"/>
      <c r="L13" s="4"/>
      <c r="M13" s="17"/>
      <c r="N13" s="17">
        <v>15538</v>
      </c>
      <c r="O13" s="17">
        <v>9726.68</v>
      </c>
      <c r="P13" s="17">
        <f t="shared" si="0"/>
        <v>306659.85</v>
      </c>
    </row>
    <row r="14" spans="1:16" ht="12.75">
      <c r="A14" s="21" t="s">
        <v>26</v>
      </c>
      <c r="B14" s="20">
        <v>125000</v>
      </c>
      <c r="C14" s="20">
        <v>120954.57</v>
      </c>
      <c r="D14" s="17"/>
      <c r="E14" s="17"/>
      <c r="F14" s="17"/>
      <c r="G14" s="17"/>
      <c r="H14" s="17"/>
      <c r="I14" s="17"/>
      <c r="J14" s="17"/>
      <c r="K14" s="4"/>
      <c r="L14" s="4"/>
      <c r="M14" s="17"/>
      <c r="N14" s="17"/>
      <c r="O14" s="17"/>
      <c r="P14" s="17">
        <f t="shared" si="0"/>
        <v>120954.57</v>
      </c>
    </row>
    <row r="15" spans="1:16" ht="12.75">
      <c r="A15" s="21" t="s">
        <v>27</v>
      </c>
      <c r="B15" s="22">
        <v>125000</v>
      </c>
      <c r="C15" s="22">
        <v>124083.97</v>
      </c>
      <c r="D15" s="17"/>
      <c r="E15" s="17"/>
      <c r="F15" s="17">
        <v>200</v>
      </c>
      <c r="G15" s="17">
        <v>200</v>
      </c>
      <c r="H15" s="17">
        <v>100</v>
      </c>
      <c r="I15" s="17">
        <v>100</v>
      </c>
      <c r="J15" s="17">
        <v>300</v>
      </c>
      <c r="K15" s="4">
        <v>300</v>
      </c>
      <c r="L15" s="4">
        <v>9000</v>
      </c>
      <c r="M15" s="17">
        <v>8499</v>
      </c>
      <c r="N15" s="17">
        <v>1500</v>
      </c>
      <c r="O15" s="17">
        <v>740.35</v>
      </c>
      <c r="P15" s="17">
        <f t="shared" si="0"/>
        <v>133923.32</v>
      </c>
    </row>
    <row r="16" spans="1:16" ht="12.75">
      <c r="A16" s="21" t="s">
        <v>28</v>
      </c>
      <c r="B16" s="19">
        <v>200000</v>
      </c>
      <c r="C16" s="19">
        <v>196488.63</v>
      </c>
      <c r="D16" s="17"/>
      <c r="E16" s="17"/>
      <c r="F16" s="17"/>
      <c r="G16" s="17"/>
      <c r="H16" s="17"/>
      <c r="I16" s="17"/>
      <c r="J16" s="17"/>
      <c r="K16" s="4"/>
      <c r="L16" s="4"/>
      <c r="M16" s="17"/>
      <c r="N16" s="17">
        <v>2500</v>
      </c>
      <c r="O16" s="17">
        <v>2144.34</v>
      </c>
      <c r="P16" s="17">
        <f t="shared" si="0"/>
        <v>198632.97</v>
      </c>
    </row>
    <row r="17" spans="1:16" ht="12.75">
      <c r="A17" s="21" t="s">
        <v>29</v>
      </c>
      <c r="B17" s="19">
        <v>260000</v>
      </c>
      <c r="C17" s="19">
        <v>250283.72</v>
      </c>
      <c r="D17" s="17">
        <v>2000</v>
      </c>
      <c r="E17" s="17">
        <v>1251.08</v>
      </c>
      <c r="F17" s="17">
        <v>300</v>
      </c>
      <c r="G17" s="17">
        <v>300</v>
      </c>
      <c r="H17" s="4">
        <v>100</v>
      </c>
      <c r="I17" s="4">
        <v>100</v>
      </c>
      <c r="J17" s="4">
        <v>300</v>
      </c>
      <c r="K17" s="4">
        <v>300</v>
      </c>
      <c r="L17" s="4"/>
      <c r="M17" s="17"/>
      <c r="N17" s="17">
        <v>1500</v>
      </c>
      <c r="O17" s="17">
        <v>849.41</v>
      </c>
      <c r="P17" s="17">
        <f t="shared" si="0"/>
        <v>253084.21</v>
      </c>
    </row>
    <row r="18" spans="1:16" ht="12.75">
      <c r="A18" s="23" t="s">
        <v>30</v>
      </c>
      <c r="B18" s="19">
        <v>280000</v>
      </c>
      <c r="C18" s="19">
        <v>273400.35</v>
      </c>
      <c r="D18" s="17">
        <v>500</v>
      </c>
      <c r="E18" s="17">
        <v>294</v>
      </c>
      <c r="F18" s="17">
        <v>300</v>
      </c>
      <c r="G18" s="17">
        <v>300</v>
      </c>
      <c r="H18" s="17">
        <v>100</v>
      </c>
      <c r="I18" s="17">
        <v>100</v>
      </c>
      <c r="J18" s="17">
        <v>300</v>
      </c>
      <c r="K18" s="4">
        <v>300</v>
      </c>
      <c r="L18" s="4"/>
      <c r="M18" s="17"/>
      <c r="N18" s="17">
        <v>1700</v>
      </c>
      <c r="O18" s="17">
        <v>438.89</v>
      </c>
      <c r="P18" s="17">
        <f t="shared" si="0"/>
        <v>274833.24</v>
      </c>
    </row>
    <row r="19" spans="1:16" ht="12.75">
      <c r="A19" s="21"/>
      <c r="B19" s="24"/>
      <c r="C19" s="1"/>
      <c r="D19" s="17"/>
      <c r="E19" s="25"/>
      <c r="F19" s="17"/>
      <c r="G19" s="17"/>
      <c r="H19" s="17"/>
      <c r="I19" s="4"/>
      <c r="J19" s="4"/>
      <c r="K19" s="17"/>
      <c r="L19" s="4"/>
      <c r="M19" s="17"/>
      <c r="N19" s="17"/>
      <c r="O19" s="17"/>
      <c r="P19" s="17"/>
    </row>
    <row r="20" spans="1:16" ht="12.75">
      <c r="A20" s="25"/>
      <c r="B20" s="17"/>
      <c r="C20" s="17"/>
      <c r="D20" s="17"/>
      <c r="E20" s="25"/>
      <c r="F20" s="17"/>
      <c r="G20" s="17"/>
      <c r="H20" s="17"/>
      <c r="I20" s="4"/>
      <c r="J20" s="4"/>
      <c r="K20" s="17"/>
      <c r="L20" s="4"/>
      <c r="M20" s="17"/>
      <c r="N20" s="17"/>
      <c r="O20" s="17"/>
      <c r="P20" s="17"/>
    </row>
    <row r="21" spans="1:16" ht="12.75">
      <c r="A21" s="25"/>
      <c r="B21" s="17"/>
      <c r="C21" s="17"/>
      <c r="D21" s="17"/>
      <c r="E21" s="25"/>
      <c r="F21" s="17"/>
      <c r="G21" s="17"/>
      <c r="H21" s="17"/>
      <c r="I21" s="4"/>
      <c r="J21" s="4"/>
      <c r="K21" s="17"/>
      <c r="L21" s="4"/>
      <c r="M21" s="17"/>
      <c r="N21" s="17"/>
      <c r="O21" s="17"/>
      <c r="P21" s="17"/>
    </row>
    <row r="22" spans="1:16" ht="12.75">
      <c r="A22" s="4" t="s">
        <v>1</v>
      </c>
      <c r="B22" s="4">
        <f aca="true" t="shared" si="1" ref="B22:O22">SUM(B3:B21)</f>
        <v>5235000</v>
      </c>
      <c r="C22" s="4">
        <f t="shared" si="1"/>
        <v>5140599.939999999</v>
      </c>
      <c r="D22" s="4">
        <f t="shared" si="1"/>
        <v>3000</v>
      </c>
      <c r="E22" s="4">
        <f t="shared" si="1"/>
        <v>2018.08</v>
      </c>
      <c r="F22" s="4">
        <f t="shared" si="1"/>
        <v>4500</v>
      </c>
      <c r="G22" s="4">
        <f t="shared" si="1"/>
        <v>4500</v>
      </c>
      <c r="H22" s="4">
        <f t="shared" si="1"/>
        <v>1500</v>
      </c>
      <c r="I22" s="4">
        <f t="shared" si="1"/>
        <v>1477.8899999999999</v>
      </c>
      <c r="J22" s="4">
        <f t="shared" si="1"/>
        <v>10300</v>
      </c>
      <c r="K22" s="4">
        <f t="shared" si="1"/>
        <v>9814</v>
      </c>
      <c r="L22" s="4">
        <f t="shared" si="1"/>
        <v>9000</v>
      </c>
      <c r="M22" s="4">
        <f t="shared" si="1"/>
        <v>8499</v>
      </c>
      <c r="N22" s="4">
        <f t="shared" si="1"/>
        <v>33818</v>
      </c>
      <c r="O22" s="4">
        <f t="shared" si="1"/>
        <v>19896.16</v>
      </c>
      <c r="P22" s="17">
        <f>C22+E22+G22+I22+K22+M22+O22</f>
        <v>5186805.069999998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3.75390625" style="0" customWidth="1"/>
    <col min="3" max="3" width="25.00390625" style="0" customWidth="1"/>
  </cols>
  <sheetData>
    <row r="1" spans="1:8" ht="56.25">
      <c r="A1" s="29" t="s">
        <v>49</v>
      </c>
      <c r="B1" s="10" t="s">
        <v>31</v>
      </c>
      <c r="C1" s="10" t="s">
        <v>9</v>
      </c>
      <c r="D1" s="10" t="s">
        <v>31</v>
      </c>
      <c r="E1" s="16" t="s">
        <v>42</v>
      </c>
      <c r="F1" s="10"/>
      <c r="G1" s="10"/>
      <c r="H1" s="16" t="s">
        <v>0</v>
      </c>
    </row>
    <row r="2" spans="1:8" ht="12.75">
      <c r="A2" s="17"/>
      <c r="B2" s="18"/>
      <c r="C2" s="18"/>
      <c r="D2" s="18"/>
      <c r="E2" s="18"/>
      <c r="F2" s="18"/>
      <c r="G2" s="18"/>
      <c r="H2" s="18"/>
    </row>
    <row r="3" spans="1:8" ht="12.75">
      <c r="A3" s="17" t="s">
        <v>15</v>
      </c>
      <c r="B3" s="17">
        <v>5350</v>
      </c>
      <c r="C3" s="17">
        <v>5350</v>
      </c>
      <c r="D3" s="25">
        <v>40000</v>
      </c>
      <c r="E3" s="25">
        <v>37334.02</v>
      </c>
      <c r="F3" s="17"/>
      <c r="G3" s="17"/>
      <c r="H3" s="17">
        <f aca="true" t="shared" si="0" ref="H3:H19">C3+E3+G3</f>
        <v>42684.02</v>
      </c>
    </row>
    <row r="4" spans="1:8" ht="12.75">
      <c r="A4" s="17" t="s">
        <v>16</v>
      </c>
      <c r="B4" s="17">
        <v>4800</v>
      </c>
      <c r="C4" s="17">
        <v>4800</v>
      </c>
      <c r="D4" s="25">
        <v>15000</v>
      </c>
      <c r="E4" s="25">
        <v>13703.88</v>
      </c>
      <c r="F4" s="17"/>
      <c r="G4" s="17"/>
      <c r="H4" s="17">
        <f t="shared" si="0"/>
        <v>18503.879999999997</v>
      </c>
    </row>
    <row r="5" spans="1:8" ht="12.75">
      <c r="A5" s="17" t="s">
        <v>17</v>
      </c>
      <c r="B5" s="17">
        <v>65585</v>
      </c>
      <c r="C5" s="17">
        <v>65585</v>
      </c>
      <c r="D5" s="25"/>
      <c r="E5" s="25"/>
      <c r="F5" s="17"/>
      <c r="G5" s="17"/>
      <c r="H5" s="17">
        <f t="shared" si="0"/>
        <v>65585</v>
      </c>
    </row>
    <row r="6" spans="1:8" ht="12.75">
      <c r="A6" s="17" t="s">
        <v>18</v>
      </c>
      <c r="B6" s="17"/>
      <c r="C6" s="17"/>
      <c r="D6" s="25"/>
      <c r="E6" s="25"/>
      <c r="F6" s="17"/>
      <c r="G6" s="17"/>
      <c r="H6" s="17">
        <f t="shared" si="0"/>
        <v>0</v>
      </c>
    </row>
    <row r="7" spans="1:8" ht="12.75">
      <c r="A7" s="17" t="s">
        <v>19</v>
      </c>
      <c r="B7" s="17"/>
      <c r="C7" s="17"/>
      <c r="D7" s="25"/>
      <c r="E7" s="25"/>
      <c r="F7" s="17"/>
      <c r="G7" s="17"/>
      <c r="H7" s="17">
        <f t="shared" si="0"/>
        <v>0</v>
      </c>
    </row>
    <row r="8" spans="1:8" ht="12.75">
      <c r="A8" s="17" t="s">
        <v>20</v>
      </c>
      <c r="B8" s="17">
        <v>55250.16</v>
      </c>
      <c r="C8" s="17">
        <v>55250.16</v>
      </c>
      <c r="D8" s="25"/>
      <c r="E8" s="25"/>
      <c r="F8" s="17"/>
      <c r="G8" s="17"/>
      <c r="H8" s="17">
        <f t="shared" si="0"/>
        <v>55250.16</v>
      </c>
    </row>
    <row r="9" spans="1:8" ht="12.75">
      <c r="A9" s="17" t="s">
        <v>21</v>
      </c>
      <c r="B9" s="17">
        <v>8468</v>
      </c>
      <c r="C9" s="17">
        <v>8468</v>
      </c>
      <c r="D9" s="25"/>
      <c r="E9" s="25"/>
      <c r="F9" s="17"/>
      <c r="G9" s="17"/>
      <c r="H9" s="17">
        <f t="shared" si="0"/>
        <v>8468</v>
      </c>
    </row>
    <row r="10" spans="1:8" ht="12.75">
      <c r="A10" s="17" t="s">
        <v>22</v>
      </c>
      <c r="B10" s="17"/>
      <c r="C10" s="17"/>
      <c r="D10" s="25"/>
      <c r="E10" s="25"/>
      <c r="F10" s="17"/>
      <c r="G10" s="17"/>
      <c r="H10" s="17">
        <f t="shared" si="0"/>
        <v>0</v>
      </c>
    </row>
    <row r="11" spans="1:8" ht="12.75">
      <c r="A11" s="21" t="s">
        <v>23</v>
      </c>
      <c r="B11" s="17">
        <v>720</v>
      </c>
      <c r="C11" s="17">
        <v>720</v>
      </c>
      <c r="D11" s="25">
        <v>85271.42</v>
      </c>
      <c r="E11" s="25">
        <v>71488</v>
      </c>
      <c r="F11" s="17"/>
      <c r="G11" s="17"/>
      <c r="H11" s="17">
        <f t="shared" si="0"/>
        <v>72208</v>
      </c>
    </row>
    <row r="12" spans="1:8" ht="12.75">
      <c r="A12" s="21" t="s">
        <v>24</v>
      </c>
      <c r="B12" s="17"/>
      <c r="C12" s="17"/>
      <c r="D12" s="25"/>
      <c r="E12" s="25"/>
      <c r="F12" s="17"/>
      <c r="G12" s="17"/>
      <c r="H12" s="17">
        <f t="shared" si="0"/>
        <v>0</v>
      </c>
    </row>
    <row r="13" spans="1:8" ht="12.75">
      <c r="A13" s="21" t="s">
        <v>25</v>
      </c>
      <c r="B13" s="17">
        <v>9635</v>
      </c>
      <c r="C13" s="17">
        <v>9635</v>
      </c>
      <c r="D13" s="25">
        <v>50000</v>
      </c>
      <c r="E13" s="25">
        <v>49082.88</v>
      </c>
      <c r="F13" s="17"/>
      <c r="G13" s="17"/>
      <c r="H13" s="17">
        <f t="shared" si="0"/>
        <v>58717.88</v>
      </c>
    </row>
    <row r="14" spans="1:8" ht="12.75">
      <c r="A14" s="21" t="s">
        <v>26</v>
      </c>
      <c r="B14" s="17"/>
      <c r="C14" s="17"/>
      <c r="D14" s="17"/>
      <c r="E14" s="25"/>
      <c r="F14" s="17"/>
      <c r="G14" s="17"/>
      <c r="H14" s="17">
        <f t="shared" si="0"/>
        <v>0</v>
      </c>
    </row>
    <row r="15" spans="1:8" ht="12.75">
      <c r="A15" s="21" t="s">
        <v>27</v>
      </c>
      <c r="B15" s="17"/>
      <c r="C15" s="17"/>
      <c r="D15" s="17"/>
      <c r="E15" s="25"/>
      <c r="F15" s="17"/>
      <c r="G15" s="17"/>
      <c r="H15" s="17">
        <f t="shared" si="0"/>
        <v>0</v>
      </c>
    </row>
    <row r="16" spans="1:8" ht="12.75">
      <c r="A16" s="21" t="s">
        <v>28</v>
      </c>
      <c r="B16" s="17">
        <v>12669</v>
      </c>
      <c r="C16" s="17">
        <v>12669</v>
      </c>
      <c r="D16" s="17"/>
      <c r="E16" s="25"/>
      <c r="F16" s="17"/>
      <c r="G16" s="17"/>
      <c r="H16" s="17">
        <f t="shared" si="0"/>
        <v>12669</v>
      </c>
    </row>
    <row r="17" spans="1:8" ht="12.75">
      <c r="A17" s="21" t="s">
        <v>29</v>
      </c>
      <c r="B17" s="17">
        <v>5450</v>
      </c>
      <c r="C17" s="17">
        <v>5450</v>
      </c>
      <c r="D17" s="17"/>
      <c r="E17" s="25"/>
      <c r="F17" s="17"/>
      <c r="G17" s="17"/>
      <c r="H17" s="17">
        <f t="shared" si="0"/>
        <v>5450</v>
      </c>
    </row>
    <row r="18" spans="1:8" ht="12.75">
      <c r="A18" s="23" t="s">
        <v>30</v>
      </c>
      <c r="B18" s="17"/>
      <c r="C18" s="17"/>
      <c r="D18" s="17"/>
      <c r="E18" s="25"/>
      <c r="F18" s="17"/>
      <c r="G18" s="17"/>
      <c r="H18" s="17">
        <f t="shared" si="0"/>
        <v>0</v>
      </c>
    </row>
    <row r="19" spans="1:8" ht="12.75">
      <c r="A19" s="21"/>
      <c r="B19" s="24"/>
      <c r="C19" s="1"/>
      <c r="D19" s="17"/>
      <c r="E19" s="25"/>
      <c r="F19" s="17"/>
      <c r="G19" s="17"/>
      <c r="H19" s="17">
        <f t="shared" si="0"/>
        <v>0</v>
      </c>
    </row>
    <row r="20" spans="1:8" ht="12.75">
      <c r="A20" s="25"/>
      <c r="B20" s="17"/>
      <c r="C20" s="17"/>
      <c r="D20" s="17"/>
      <c r="E20" s="25"/>
      <c r="F20" s="17"/>
      <c r="G20" s="17"/>
      <c r="H20" s="17"/>
    </row>
    <row r="21" spans="1:8" ht="12.75">
      <c r="A21" s="25"/>
      <c r="B21" s="17"/>
      <c r="C21" s="17"/>
      <c r="D21" s="17"/>
      <c r="E21" s="25"/>
      <c r="F21" s="17"/>
      <c r="G21" s="17"/>
      <c r="H21" s="17"/>
    </row>
    <row r="22" spans="1:8" ht="12.75">
      <c r="A22" s="4" t="s">
        <v>1</v>
      </c>
      <c r="B22" s="4">
        <f>SUM(B3:B21)</f>
        <v>167927.16</v>
      </c>
      <c r="C22" s="4">
        <f>SUM(C3:C21)</f>
        <v>167927.16</v>
      </c>
      <c r="D22" s="4">
        <f>SUM(D3:D21)</f>
        <v>190271.41999999998</v>
      </c>
      <c r="E22" s="4">
        <f>SUM(E3:E21)</f>
        <v>171608.78</v>
      </c>
      <c r="F22" s="4"/>
      <c r="G22" s="4"/>
      <c r="H22" s="4">
        <f>SUM(C22:G22)</f>
        <v>529807.36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"/>
    </sheetView>
  </sheetViews>
  <sheetFormatPr defaultColWidth="9.00390625" defaultRowHeight="12.75"/>
  <cols>
    <col min="5" max="5" width="19.625" style="0" customWidth="1"/>
    <col min="7" max="7" width="16.875" style="0" customWidth="1"/>
    <col min="9" max="9" width="12.375" style="0" customWidth="1"/>
  </cols>
  <sheetData>
    <row r="1" spans="1:11" ht="67.5">
      <c r="A1" s="29" t="s">
        <v>49</v>
      </c>
      <c r="B1" s="10" t="s">
        <v>31</v>
      </c>
      <c r="C1" s="10" t="s">
        <v>42</v>
      </c>
      <c r="D1" s="10" t="s">
        <v>31</v>
      </c>
      <c r="E1" s="16" t="s">
        <v>43</v>
      </c>
      <c r="F1" s="10" t="s">
        <v>31</v>
      </c>
      <c r="G1" s="14" t="s">
        <v>37</v>
      </c>
      <c r="H1" s="10" t="s">
        <v>14</v>
      </c>
      <c r="I1" s="10" t="s">
        <v>36</v>
      </c>
      <c r="J1" s="16"/>
      <c r="K1" s="16" t="s">
        <v>0</v>
      </c>
    </row>
    <row r="2" spans="1:11" ht="12.7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17" t="s">
        <v>15</v>
      </c>
      <c r="B3" s="17">
        <v>257809</v>
      </c>
      <c r="C3" s="17">
        <v>234471.53</v>
      </c>
      <c r="D3" s="17"/>
      <c r="E3" s="25"/>
      <c r="F3" s="17"/>
      <c r="G3" s="17"/>
      <c r="H3" s="17"/>
      <c r="I3" s="17"/>
      <c r="J3" s="17"/>
      <c r="K3" s="17">
        <f aca="true" t="shared" si="0" ref="K3:K22">F3+H3+J3</f>
        <v>0</v>
      </c>
    </row>
    <row r="4" spans="1:11" ht="12.75">
      <c r="A4" s="17" t="s">
        <v>16</v>
      </c>
      <c r="B4" s="17">
        <v>100000</v>
      </c>
      <c r="C4" s="17">
        <v>99706</v>
      </c>
      <c r="D4" s="17"/>
      <c r="E4" s="25"/>
      <c r="F4" s="17"/>
      <c r="G4" s="17"/>
      <c r="H4" s="17"/>
      <c r="I4" s="17"/>
      <c r="J4" s="17"/>
      <c r="K4" s="17">
        <f t="shared" si="0"/>
        <v>0</v>
      </c>
    </row>
    <row r="5" spans="1:11" ht="12.75">
      <c r="A5" s="17" t="s">
        <v>17</v>
      </c>
      <c r="B5" s="17"/>
      <c r="C5" s="17"/>
      <c r="D5" s="17"/>
      <c r="E5" s="25"/>
      <c r="F5" s="17"/>
      <c r="G5" s="17"/>
      <c r="H5" s="17"/>
      <c r="I5" s="17"/>
      <c r="J5" s="17"/>
      <c r="K5" s="17">
        <f t="shared" si="0"/>
        <v>0</v>
      </c>
    </row>
    <row r="6" spans="1:11" ht="12.75">
      <c r="A6" s="17" t="s">
        <v>18</v>
      </c>
      <c r="B6" s="17">
        <v>11000</v>
      </c>
      <c r="C6" s="17">
        <v>10350</v>
      </c>
      <c r="D6" s="17"/>
      <c r="E6" s="25"/>
      <c r="F6" s="17"/>
      <c r="G6" s="17"/>
      <c r="H6" s="17"/>
      <c r="I6" s="17"/>
      <c r="J6" s="17"/>
      <c r="K6" s="17">
        <f t="shared" si="0"/>
        <v>0</v>
      </c>
    </row>
    <row r="7" spans="1:11" ht="12.75">
      <c r="A7" s="17" t="s">
        <v>19</v>
      </c>
      <c r="B7" s="17">
        <v>130000</v>
      </c>
      <c r="C7" s="17">
        <v>119646.24</v>
      </c>
      <c r="D7" s="17"/>
      <c r="E7" s="25"/>
      <c r="F7" s="17"/>
      <c r="G7" s="17"/>
      <c r="H7" s="17"/>
      <c r="I7" s="17"/>
      <c r="J7" s="17"/>
      <c r="K7" s="17">
        <f t="shared" si="0"/>
        <v>0</v>
      </c>
    </row>
    <row r="8" spans="1:11" ht="12.75">
      <c r="A8" s="17" t="s">
        <v>20</v>
      </c>
      <c r="B8" s="17"/>
      <c r="C8" s="17"/>
      <c r="D8" s="17"/>
      <c r="E8" s="25"/>
      <c r="F8" s="17"/>
      <c r="G8" s="17"/>
      <c r="H8" s="17"/>
      <c r="I8" s="17"/>
      <c r="J8" s="17"/>
      <c r="K8" s="17">
        <f t="shared" si="0"/>
        <v>0</v>
      </c>
    </row>
    <row r="9" spans="1:11" ht="12.75">
      <c r="A9" s="17" t="s">
        <v>21</v>
      </c>
      <c r="B9" s="17"/>
      <c r="C9" s="17"/>
      <c r="D9" s="17"/>
      <c r="E9" s="25"/>
      <c r="F9" s="17"/>
      <c r="G9" s="17"/>
      <c r="H9" s="17"/>
      <c r="I9" s="17"/>
      <c r="J9" s="17"/>
      <c r="K9" s="17">
        <f t="shared" si="0"/>
        <v>0</v>
      </c>
    </row>
    <row r="10" spans="1:11" ht="12.75">
      <c r="A10" s="17" t="s">
        <v>22</v>
      </c>
      <c r="B10" s="17">
        <v>17500</v>
      </c>
      <c r="C10" s="17">
        <f>17015</f>
        <v>17015</v>
      </c>
      <c r="D10" s="17"/>
      <c r="E10" s="25"/>
      <c r="F10" s="17"/>
      <c r="G10" s="17"/>
      <c r="H10" s="17"/>
      <c r="I10" s="17"/>
      <c r="J10" s="17"/>
      <c r="K10" s="17">
        <f t="shared" si="0"/>
        <v>0</v>
      </c>
    </row>
    <row r="11" spans="1:11" ht="12.75">
      <c r="A11" s="21" t="s">
        <v>23</v>
      </c>
      <c r="B11" s="17">
        <v>165000</v>
      </c>
      <c r="C11" s="17">
        <v>162922.44</v>
      </c>
      <c r="D11" s="17"/>
      <c r="E11" s="25"/>
      <c r="F11" s="17"/>
      <c r="G11" s="17"/>
      <c r="H11" s="17"/>
      <c r="I11" s="17"/>
      <c r="J11" s="17"/>
      <c r="K11" s="17">
        <f t="shared" si="0"/>
        <v>0</v>
      </c>
    </row>
    <row r="12" spans="1:11" ht="12.75">
      <c r="A12" s="21" t="s">
        <v>24</v>
      </c>
      <c r="B12" s="17"/>
      <c r="C12" s="17"/>
      <c r="D12" s="25">
        <v>14360</v>
      </c>
      <c r="E12" s="25">
        <v>14360</v>
      </c>
      <c r="F12" s="17"/>
      <c r="G12" s="17"/>
      <c r="H12" s="17"/>
      <c r="I12" s="17"/>
      <c r="J12" s="17"/>
      <c r="K12" s="17">
        <f t="shared" si="0"/>
        <v>0</v>
      </c>
    </row>
    <row r="13" spans="1:11" ht="12.75">
      <c r="A13" s="21" t="s">
        <v>25</v>
      </c>
      <c r="B13" s="17">
        <v>140000</v>
      </c>
      <c r="C13" s="17">
        <v>138915</v>
      </c>
      <c r="D13" s="17"/>
      <c r="E13" s="25"/>
      <c r="F13" s="17">
        <f>3895+130000</f>
        <v>133895</v>
      </c>
      <c r="G13" s="17">
        <f>3895+130000</f>
        <v>133895</v>
      </c>
      <c r="H13" s="17"/>
      <c r="I13" s="17"/>
      <c r="J13" s="17"/>
      <c r="K13" s="17">
        <f t="shared" si="0"/>
        <v>133895</v>
      </c>
    </row>
    <row r="14" spans="1:11" ht="12.75">
      <c r="A14" s="21" t="s">
        <v>26</v>
      </c>
      <c r="B14" s="17"/>
      <c r="C14" s="17"/>
      <c r="D14" s="17"/>
      <c r="E14" s="25"/>
      <c r="F14" s="17"/>
      <c r="G14" s="17"/>
      <c r="H14" s="17"/>
      <c r="I14" s="17"/>
      <c r="J14" s="17"/>
      <c r="K14" s="17">
        <f t="shared" si="0"/>
        <v>0</v>
      </c>
    </row>
    <row r="15" spans="1:11" ht="12.75">
      <c r="A15" s="21" t="s">
        <v>27</v>
      </c>
      <c r="B15" s="17">
        <v>8850</v>
      </c>
      <c r="C15" s="17">
        <v>8850</v>
      </c>
      <c r="D15" s="25">
        <v>21440</v>
      </c>
      <c r="E15" s="25">
        <v>21440</v>
      </c>
      <c r="F15" s="17"/>
      <c r="G15" s="17"/>
      <c r="H15" s="17">
        <v>8850</v>
      </c>
      <c r="I15" s="17">
        <v>8850</v>
      </c>
      <c r="J15" s="17"/>
      <c r="K15" s="17">
        <f t="shared" si="0"/>
        <v>8850</v>
      </c>
    </row>
    <row r="16" spans="1:11" ht="12.75">
      <c r="A16" s="21" t="s">
        <v>28</v>
      </c>
      <c r="B16" s="17">
        <v>12000</v>
      </c>
      <c r="C16" s="17">
        <v>11705</v>
      </c>
      <c r="D16" s="17"/>
      <c r="E16" s="25"/>
      <c r="F16" s="17"/>
      <c r="G16" s="17"/>
      <c r="H16" s="17"/>
      <c r="I16" s="17"/>
      <c r="J16" s="17"/>
      <c r="K16" s="17">
        <f t="shared" si="0"/>
        <v>0</v>
      </c>
    </row>
    <row r="17" spans="1:11" ht="12.75">
      <c r="A17" s="21" t="s">
        <v>29</v>
      </c>
      <c r="B17" s="17"/>
      <c r="C17" s="17"/>
      <c r="D17" s="17"/>
      <c r="E17" s="25"/>
      <c r="F17" s="17"/>
      <c r="G17" s="17"/>
      <c r="H17" s="17"/>
      <c r="I17" s="17"/>
      <c r="J17" s="17"/>
      <c r="K17" s="17">
        <f t="shared" si="0"/>
        <v>0</v>
      </c>
    </row>
    <row r="18" spans="1:11" ht="12.75">
      <c r="A18" s="23" t="s">
        <v>30</v>
      </c>
      <c r="B18" s="17"/>
      <c r="C18" s="17"/>
      <c r="D18" s="17"/>
      <c r="E18" s="25"/>
      <c r="F18" s="17">
        <f>3874+130000</f>
        <v>133874</v>
      </c>
      <c r="G18" s="17">
        <f>3874+130000</f>
        <v>133874</v>
      </c>
      <c r="H18" s="17"/>
      <c r="I18" s="17"/>
      <c r="J18" s="17"/>
      <c r="K18" s="17">
        <f t="shared" si="0"/>
        <v>133874</v>
      </c>
    </row>
    <row r="19" spans="1:11" ht="12.75">
      <c r="A19" s="21"/>
      <c r="B19" s="24"/>
      <c r="C19" s="1"/>
      <c r="D19" s="17"/>
      <c r="E19" s="25"/>
      <c r="F19" s="17"/>
      <c r="G19" s="17"/>
      <c r="H19" s="17"/>
      <c r="I19" s="17"/>
      <c r="J19" s="17"/>
      <c r="K19" s="17">
        <f t="shared" si="0"/>
        <v>0</v>
      </c>
    </row>
    <row r="20" spans="1:11" ht="12.75">
      <c r="A20" s="25"/>
      <c r="B20" s="17"/>
      <c r="C20" s="17"/>
      <c r="D20" s="17"/>
      <c r="E20" s="25"/>
      <c r="F20" s="17"/>
      <c r="G20" s="17"/>
      <c r="H20" s="17"/>
      <c r="I20" s="17"/>
      <c r="J20" s="17"/>
      <c r="K20" s="17">
        <f t="shared" si="0"/>
        <v>0</v>
      </c>
    </row>
    <row r="21" spans="1:11" ht="12.75">
      <c r="A21" s="25"/>
      <c r="B21" s="17"/>
      <c r="C21" s="17"/>
      <c r="D21" s="17"/>
      <c r="E21" s="25"/>
      <c r="F21" s="17"/>
      <c r="G21" s="17"/>
      <c r="H21" s="17"/>
      <c r="I21" s="17"/>
      <c r="J21" s="17"/>
      <c r="K21" s="17">
        <f t="shared" si="0"/>
        <v>0</v>
      </c>
    </row>
    <row r="22" spans="1:11" ht="12.75">
      <c r="A22" s="4" t="s">
        <v>1</v>
      </c>
      <c r="B22" s="4">
        <f aca="true" t="shared" si="1" ref="B22:J22">SUM(B3:B21)</f>
        <v>842159</v>
      </c>
      <c r="C22" s="4">
        <f t="shared" si="1"/>
        <v>803581.21</v>
      </c>
      <c r="D22" s="4">
        <f t="shared" si="1"/>
        <v>35800</v>
      </c>
      <c r="E22" s="4">
        <f t="shared" si="1"/>
        <v>35800</v>
      </c>
      <c r="F22" s="4">
        <f t="shared" si="1"/>
        <v>267769</v>
      </c>
      <c r="G22" s="4">
        <f t="shared" si="1"/>
        <v>267769</v>
      </c>
      <c r="H22" s="4">
        <f t="shared" si="1"/>
        <v>8850</v>
      </c>
      <c r="I22" s="4">
        <f t="shared" si="1"/>
        <v>8850</v>
      </c>
      <c r="J22" s="4">
        <f t="shared" si="1"/>
        <v>0</v>
      </c>
      <c r="K22" s="17">
        <f t="shared" si="0"/>
        <v>276619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"/>
  <sheetViews>
    <sheetView zoomScalePageLayoutView="0" workbookViewId="0" topLeftCell="A1">
      <selection activeCell="C1" sqref="C1"/>
    </sheetView>
  </sheetViews>
  <sheetFormatPr defaultColWidth="9.00390625" defaultRowHeight="12.75"/>
  <cols>
    <col min="7" max="7" width="19.375" style="0" customWidth="1"/>
    <col min="11" max="11" width="14.125" style="0" customWidth="1"/>
  </cols>
  <sheetData>
    <row r="1" spans="1:25" ht="135">
      <c r="A1" s="30" t="s">
        <v>33</v>
      </c>
      <c r="B1" s="10" t="s">
        <v>31</v>
      </c>
      <c r="C1" s="12" t="s">
        <v>2</v>
      </c>
      <c r="D1" s="10" t="s">
        <v>31</v>
      </c>
      <c r="E1" s="12" t="s">
        <v>3</v>
      </c>
      <c r="F1" s="10" t="s">
        <v>31</v>
      </c>
      <c r="G1" s="10" t="s">
        <v>9</v>
      </c>
      <c r="H1" s="10" t="s">
        <v>31</v>
      </c>
      <c r="I1" s="10" t="s">
        <v>13</v>
      </c>
      <c r="J1" s="10" t="s">
        <v>31</v>
      </c>
      <c r="K1" s="10" t="s">
        <v>12</v>
      </c>
      <c r="L1" s="10" t="s">
        <v>31</v>
      </c>
      <c r="M1" s="10" t="s">
        <v>4</v>
      </c>
      <c r="N1" s="10" t="s">
        <v>31</v>
      </c>
      <c r="O1" s="10" t="s">
        <v>5</v>
      </c>
      <c r="P1" s="10" t="s">
        <v>31</v>
      </c>
      <c r="Q1" s="10" t="s">
        <v>31</v>
      </c>
      <c r="R1" s="10" t="s">
        <v>7</v>
      </c>
      <c r="S1" s="10" t="s">
        <v>31</v>
      </c>
      <c r="T1" s="10" t="s">
        <v>8</v>
      </c>
      <c r="U1" s="10" t="s">
        <v>31</v>
      </c>
      <c r="V1" s="10" t="s">
        <v>11</v>
      </c>
      <c r="W1" s="10" t="s">
        <v>31</v>
      </c>
      <c r="X1" s="10" t="s">
        <v>10</v>
      </c>
      <c r="Y1" s="15" t="s">
        <v>0</v>
      </c>
    </row>
    <row r="2" spans="1:25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12.75">
      <c r="A3" s="4" t="s">
        <v>35</v>
      </c>
      <c r="B3" s="4">
        <v>867130</v>
      </c>
      <c r="C3" s="4">
        <v>861340.51</v>
      </c>
      <c r="D3" s="5">
        <v>197476</v>
      </c>
      <c r="E3" s="5">
        <v>195785.17</v>
      </c>
      <c r="F3" s="5">
        <v>1000</v>
      </c>
      <c r="G3" s="5">
        <v>1000</v>
      </c>
      <c r="H3" s="5"/>
      <c r="I3" s="5"/>
      <c r="J3" s="5">
        <v>3200</v>
      </c>
      <c r="K3" s="5">
        <v>3200</v>
      </c>
      <c r="L3" s="5"/>
      <c r="M3" s="4"/>
      <c r="N3" s="4">
        <v>61100</v>
      </c>
      <c r="O3" s="5">
        <v>61100</v>
      </c>
      <c r="P3" s="5">
        <v>1200</v>
      </c>
      <c r="Q3" s="4">
        <v>8100</v>
      </c>
      <c r="R3" s="4">
        <v>8100</v>
      </c>
      <c r="S3" s="4"/>
      <c r="T3" s="4"/>
      <c r="U3" s="4"/>
      <c r="V3" s="4"/>
      <c r="W3" s="4"/>
      <c r="X3" s="4"/>
      <c r="Y3" s="4">
        <f>C3+E3+G3+K3+O3+R3</f>
        <v>1130525.68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Osvita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Inna</dc:creator>
  <cp:keywords/>
  <dc:description/>
  <cp:lastModifiedBy>ita</cp:lastModifiedBy>
  <cp:lastPrinted>2019-01-23T09:58:38Z</cp:lastPrinted>
  <dcterms:created xsi:type="dcterms:W3CDTF">2005-03-07T12:31:16Z</dcterms:created>
  <dcterms:modified xsi:type="dcterms:W3CDTF">2019-01-24T08:38:08Z</dcterms:modified>
  <cp:category/>
  <cp:version/>
  <cp:contentType/>
  <cp:contentStatus/>
</cp:coreProperties>
</file>