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35" windowWidth="19140" windowHeight="10050" activeTab="0"/>
  </bookViews>
  <sheets>
    <sheet name="АП" sheetId="1" r:id="rId1"/>
    <sheet name="103" sheetId="2" r:id="rId2"/>
    <sheet name="Біб" sheetId="3" r:id="rId3"/>
    <sheet name="муз" sheetId="4" r:id="rId4"/>
    <sheet name="Кл" sheetId="5" r:id="rId5"/>
    <sheet name="шк" sheetId="6" r:id="rId6"/>
    <sheet name="бух" sheetId="7" r:id="rId7"/>
    <sheet name="Зах" sheetId="8" r:id="rId8"/>
    <sheet name="бу" sheetId="9" r:id="rId9"/>
    <sheet name="Інв" sheetId="10" r:id="rId10"/>
    <sheet name="Про" sheetId="11" r:id="rId11"/>
  </sheets>
  <externalReferences>
    <externalReference r:id="rId14"/>
  </externalReferences>
  <definedNames>
    <definedName name="_xlnm.Print_Area" localSheetId="1">'103'!$A$1:$N$71</definedName>
    <definedName name="_xlnm.Print_Area" localSheetId="0">'АП'!$A$1:$N$69</definedName>
    <definedName name="_xlnm.Print_Area" localSheetId="2">'Біб'!$A$1:$N$98</definedName>
    <definedName name="_xlnm.Print_Area" localSheetId="8">'бу'!$A$1:$O$60</definedName>
    <definedName name="_xlnm.Print_Area" localSheetId="6">'бух'!$A$1:$O$64</definedName>
    <definedName name="_xlnm.Print_Area" localSheetId="7">'Зах'!$A$1:$O$73</definedName>
    <definedName name="_xlnm.Print_Area" localSheetId="9">'Інв'!$A$1:$N$57</definedName>
    <definedName name="_xlnm.Print_Area" localSheetId="4">'Кл'!$A$1:$N$101</definedName>
    <definedName name="_xlnm.Print_Area" localSheetId="3">'муз'!$A$1:$N$89</definedName>
    <definedName name="_xlnm.Print_Area" localSheetId="10">'Про'!$A$1:$O$49</definedName>
    <definedName name="_xlnm.Print_Area" localSheetId="5">'шк'!$A$1:$N$101</definedName>
  </definedNames>
  <calcPr fullCalcOnLoad="1"/>
</workbook>
</file>

<file path=xl/sharedStrings.xml><?xml version="1.0" encoding="utf-8"?>
<sst xmlns="http://schemas.openxmlformats.org/spreadsheetml/2006/main" count="1633" uniqueCount="356">
  <si>
    <t>Звіт</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</si>
  <si>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</si>
  <si>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</si>
  <si>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</si>
  <si>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</si>
  <si>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</si>
  <si>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</si>
  <si>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 з/п</t>
  </si>
  <si>
    <t>Показники</t>
  </si>
  <si>
    <t>Одиниця виміру</t>
  </si>
  <si>
    <t>Джерело інформації</t>
  </si>
  <si>
    <t>Керівник установи головного розпорядника</t>
  </si>
  <si>
    <t>бюджетних коштів                                                        __________  ________________________</t>
  </si>
  <si>
    <t xml:space="preserve">Головний бухгалтер установи головного </t>
  </si>
  <si>
    <t>розпорядника бюджетних коштів                               __________  ________________________</t>
  </si>
  <si>
    <t xml:space="preserve">                                                                                                          (підпис)          (ініціали та прізвище)            </t>
  </si>
  <si>
    <t>Відділ культури та мистецтв виконавчих органів Дрогобицької міської ради</t>
  </si>
  <si>
    <t>Кількість установ (бібліотек), од.</t>
  </si>
  <si>
    <t>од.</t>
  </si>
  <si>
    <t>Штатний розпис</t>
  </si>
  <si>
    <t>тис грн</t>
  </si>
  <si>
    <t>кількість книговидач ,  од. в рік</t>
  </si>
  <si>
    <t>тис осіб</t>
  </si>
  <si>
    <t>тис примір</t>
  </si>
  <si>
    <t>кількість книговидач на одного працівника (ставку), од. в рік</t>
  </si>
  <si>
    <t>середні витрати на придбання 1 примірника книжок, грн</t>
  </si>
  <si>
    <t xml:space="preserve"> грн</t>
  </si>
  <si>
    <t>%</t>
  </si>
  <si>
    <t>Забезпечення  збереження популяризації духовного надбання нації (розвиток інфраструктури музеїв), забезпечення виставковою діяльністю</t>
  </si>
  <si>
    <t xml:space="preserve">Кількість установ </t>
  </si>
  <si>
    <t xml:space="preserve"> у тому числі виставкова площа , кв.м.</t>
  </si>
  <si>
    <t>кв.м.</t>
  </si>
  <si>
    <t>Кошторис</t>
  </si>
  <si>
    <t>кількість відвідувачів музеїв , осіб, у тому числі:</t>
  </si>
  <si>
    <t>тис од</t>
  </si>
  <si>
    <t>осіб</t>
  </si>
  <si>
    <t>будинків культури, од</t>
  </si>
  <si>
    <t>кількість реалізованих квитків, шт</t>
  </si>
  <si>
    <t>од</t>
  </si>
  <si>
    <t>шт</t>
  </si>
  <si>
    <t>Середня вартість одного квитка, грн</t>
  </si>
  <si>
    <t>середні витрати на одного відвідувача, грн</t>
  </si>
  <si>
    <t>грн</t>
  </si>
  <si>
    <t>О. Яводчак</t>
  </si>
  <si>
    <t>Т. Марцих</t>
  </si>
  <si>
    <t>Забезпечення надання початкової музичної освіти,  освіти з образотворчого мистецтва та художнього промислу</t>
  </si>
  <si>
    <t>музичних шкіл</t>
  </si>
  <si>
    <t>художніх  шкіл</t>
  </si>
  <si>
    <t>середнє число окладів (ставок)- всього</t>
  </si>
  <si>
    <t>кількість відділень (фортепіано, народні інструменти тощо)</t>
  </si>
  <si>
    <t>кількість класів</t>
  </si>
  <si>
    <t>у тому числі батьківська плата</t>
  </si>
  <si>
    <t>м2</t>
  </si>
  <si>
    <t>у тому числі за рахунок батьківської плати</t>
  </si>
  <si>
    <t>Кількість установ</t>
  </si>
  <si>
    <t>централізованих бухгалтерій</t>
  </si>
  <si>
    <t>видатки загального фонду на забезпечення діяльності інших культурно-освітніх закладів</t>
  </si>
  <si>
    <t>кількість заходів</t>
  </si>
  <si>
    <t>середні витрати на проведення одного заходу</t>
  </si>
  <si>
    <t>Забеспечення виконання наданих законодавством повноважень у сфері культури та мистецтва</t>
  </si>
  <si>
    <t>Кількість штатних одиниць</t>
  </si>
  <si>
    <t>Кількість проведених засідань, нарад, семінарів</t>
  </si>
  <si>
    <t>Кількість підготовлених нормативно-правових актів на одного працівника</t>
  </si>
  <si>
    <t>Витрати на утримання однієї  штатної  одиниці</t>
  </si>
  <si>
    <t>план роботи</t>
  </si>
  <si>
    <t>Збереження мережі державних філармоній, художніх колективів та концертних організацій; створення відповідних умов для функціонування мистецьких закладів</t>
  </si>
  <si>
    <t>Кількість установ - всього, од.</t>
  </si>
  <si>
    <t>кількість інших мистецьких закладів, од.;</t>
  </si>
  <si>
    <t>комерційна місткість глядачевих залів, місць, од.;</t>
  </si>
  <si>
    <t>кількість слухачів в мистецьких закладах - всього, осіб, у тому числі:</t>
  </si>
  <si>
    <t>плановий обсяг фінансової підтримки за рахунок коштів місцевих бюджетів</t>
  </si>
  <si>
    <t>кошторис</t>
  </si>
  <si>
    <t xml:space="preserve">  (найменування головного розпорядника)</t>
  </si>
  <si>
    <t xml:space="preserve">       </t>
  </si>
  <si>
    <t xml:space="preserve">  (КПКВК МБ)    </t>
  </si>
  <si>
    <t xml:space="preserve">         </t>
  </si>
  <si>
    <t xml:space="preserve"> (найменування бюджетної програми)</t>
  </si>
  <si>
    <t xml:space="preserve">          </t>
  </si>
  <si>
    <t xml:space="preserve">                                                                                                                                                            (підпис)          (ініціали та прізвище)</t>
  </si>
  <si>
    <t>0111</t>
  </si>
  <si>
    <t xml:space="preserve">                                                                                                                                       (підпис)          (ініціали та прізвище)</t>
  </si>
  <si>
    <t>Звітність установ</t>
  </si>
  <si>
    <t>Розрахунок</t>
  </si>
  <si>
    <t>динаміка збільшення кількості книговидач в план періоді по відношенню до факт показника попер періоду</t>
  </si>
  <si>
    <t>2.</t>
  </si>
  <si>
    <t>Обсяг витрат на проведення капітального ремонту</t>
  </si>
  <si>
    <t>рівень готовності об'єкту</t>
  </si>
  <si>
    <t>3.</t>
  </si>
  <si>
    <t>Кількість примірників</t>
  </si>
  <si>
    <t>середні витрати на передплату періодичних видань</t>
  </si>
  <si>
    <t>оновлення бібліотечного фонду</t>
  </si>
  <si>
    <t>Звіт установи</t>
  </si>
  <si>
    <t>видатки загального фонду на забезпечення діяльності музеїв</t>
  </si>
  <si>
    <t>Забезпечення організації  культурного дозвілля  населення  і зміцнення культурних традицій .</t>
  </si>
  <si>
    <t>кількість складених звітів</t>
  </si>
  <si>
    <t>кількість особових рахунків</t>
  </si>
  <si>
    <t xml:space="preserve">середні витрати на забезпечення однієї штатної ставки </t>
  </si>
  <si>
    <t xml:space="preserve">                                                                                                                                                                                                                               (підпис)          (ініціали та прізвище)</t>
  </si>
  <si>
    <t>Кількість концертів</t>
  </si>
  <si>
    <t xml:space="preserve">                                                                                                                                                                                                                      (підпис)          (ініціали та прізвище)                                      </t>
  </si>
  <si>
    <t>0829</t>
  </si>
  <si>
    <t xml:space="preserve">                                                                                                                                                                                                                                  (підпис)          (ініціали та прізвище)</t>
  </si>
  <si>
    <t xml:space="preserve">                                                                                                                                                                                                                (підпис)          (ініціали та прізвище)</t>
  </si>
  <si>
    <t>0960</t>
  </si>
  <si>
    <t>0828</t>
  </si>
  <si>
    <t>0824</t>
  </si>
  <si>
    <t>0822</t>
  </si>
  <si>
    <t>0490</t>
  </si>
  <si>
    <t>відсоток забезпечення наданих законодавством повноважень</t>
  </si>
  <si>
    <t>динаміка поповнення бібліотечн фонду в планов періоді по віднош до факт показника попер періоду</t>
  </si>
  <si>
    <t>Збільшилась кількість книжок, які потребують списанню</t>
  </si>
  <si>
    <t>Збільшення вартості книжкової продукції</t>
  </si>
  <si>
    <t>збільшення вартості книжкової продукції</t>
  </si>
  <si>
    <t>касові</t>
  </si>
  <si>
    <t>Середня кількість учнів, звільнених від плати за навчання зросла в зв'язку з більшенням учнів з багатодітних сімей</t>
  </si>
  <si>
    <t xml:space="preserve">  (КПКВК МБ)   </t>
  </si>
  <si>
    <t>(КФКВК)</t>
  </si>
  <si>
    <t xml:space="preserve">     1.</t>
  </si>
  <si>
    <t xml:space="preserve">     2.</t>
  </si>
  <si>
    <t xml:space="preserve">     3. </t>
  </si>
  <si>
    <t xml:space="preserve">     1. </t>
  </si>
  <si>
    <t xml:space="preserve">     2. </t>
  </si>
  <si>
    <t xml:space="preserve">     </t>
  </si>
  <si>
    <t xml:space="preserve">     3.</t>
  </si>
  <si>
    <t>4-1</t>
  </si>
  <si>
    <t>4-2</t>
  </si>
  <si>
    <t>4-3</t>
  </si>
  <si>
    <t>Середні витрати  на одного відвідувача та на проведення одного заходу  збільшились за рахунок надходження коштів на цільові заходи</t>
  </si>
  <si>
    <t>квитки</t>
  </si>
  <si>
    <t>рівень оновлення матеріально-технічної бази порівняно з минулим роком</t>
  </si>
  <si>
    <t>Інші заходи в галузі культури і мистецтва</t>
  </si>
  <si>
    <t>Середні витрати на проведення одного концерту</t>
  </si>
  <si>
    <t>середня завантаженість залів на стаціонарі</t>
  </si>
  <si>
    <t>динаміка збільшення кількості концертів в план періоді по відношенню до фактич показника попер періоду</t>
  </si>
  <si>
    <t>динаміка збільшення чисельності слухачів на одному концерті в плановому періоді по відношенню до фактичного показника попереднього періоду</t>
  </si>
  <si>
    <t>Забезпечення діяльності бібліотек</t>
  </si>
  <si>
    <t>Обсяг витрат на придбання літератури, передплату періодичних видань</t>
  </si>
  <si>
    <t>поповнення бібліотечного фонду</t>
  </si>
  <si>
    <t>середні затрати на обслуговування одного читача</t>
  </si>
  <si>
    <t>Економія виникла в зв'язку з меньшенням видатків на  Комплексну прогораму</t>
  </si>
  <si>
    <t>кількість установ, закладів, організацій сфери культури і мистецтва, які обслуговує одна штатна одиниця</t>
  </si>
  <si>
    <t>кількість  складених звітів, особових рахунків, які обслуговує і складає централізована бухгалтерія, порівняно з минулим роком</t>
  </si>
  <si>
    <t xml:space="preserve">Економія виникла за рахунок відшкодування коштів на енергоносії орендарями </t>
  </si>
  <si>
    <t>площа приміщень</t>
  </si>
  <si>
    <t>За рахунок зменшення обсягу робіт (внесення змін в ПКД )</t>
  </si>
  <si>
    <t xml:space="preserve"> Виконання інвестиційних проектів</t>
  </si>
  <si>
    <t>середні витрати на реконструкцію одного об’єкту</t>
  </si>
  <si>
    <t>0443</t>
  </si>
  <si>
    <t>Проектування, реставрація та охорона пам'яток архітектури</t>
  </si>
  <si>
    <t>середнє число окладів (ставок) - всього</t>
  </si>
  <si>
    <t>Кількість музеїв</t>
  </si>
  <si>
    <t>кількість проведених виставок у музеях</t>
  </si>
  <si>
    <t>динаміка збільшення чисельності відвідувачів в плановому періоді по відношенню до фактичного показника попереднього періоду</t>
  </si>
  <si>
    <t>Площа благоустрою території</t>
  </si>
  <si>
    <t>плановий обсяг доходів музеїв</t>
  </si>
  <si>
    <t>Забезпечення діяльності музеїв і виставок</t>
  </si>
  <si>
    <t xml:space="preserve"> Забезпечення діяльності палаців і будинків культури, клубів, центрів дозвілля та інші  клубних закладів</t>
  </si>
  <si>
    <t>художніх аматорських колективів</t>
  </si>
  <si>
    <t>середні витрати на одного відвідувача</t>
  </si>
  <si>
    <t xml:space="preserve">за реалізованими квитками </t>
  </si>
  <si>
    <t>безкоштовно</t>
  </si>
  <si>
    <t>економія виникла за рахунок внесення змін в  ПКД</t>
  </si>
  <si>
    <t>Економія виникла за рахунок зменшення ціни на матеріали</t>
  </si>
  <si>
    <t>О. Вовчак</t>
  </si>
  <si>
    <t>Т. Марних</t>
  </si>
  <si>
    <t xml:space="preserve"> Надання спеціальної освіти школами естетичного виховання (музичними, художніми, хореографічними, театральними, хоровими, мистецькими)</t>
  </si>
  <si>
    <t>Інші заклади та заходи в галузі культури і мистецтва</t>
  </si>
  <si>
    <t>Забезпечення діяльності інших закладів в галузі культури і мистецтва</t>
  </si>
  <si>
    <t>Фінансова підтримка філармоній, художніх і музичних  колективів,  ансамблів, концертних та циркових організацій</t>
  </si>
  <si>
    <t>Керівництво і управління у відповідній сфері у містах (місті Києві), селищах, селах, об'єднаних територіальних громадах</t>
  </si>
  <si>
    <t>ЗАТВЕРДЖЕНО
Наказ Міністерства фінансів України 26 серпня 2014 року № 836
(у редакції наказу Міністерства фінансів Українивід 29 грудня 2018 року № 1209)</t>
  </si>
  <si>
    <r>
      <t xml:space="preserve">про виконання паспорта бюджетної програми місцевого бюджету на  </t>
    </r>
    <r>
      <rPr>
        <b/>
        <i/>
        <sz val="10"/>
        <rFont val="Times New Roman"/>
        <family val="1"/>
      </rPr>
      <t>01.01.2020</t>
    </r>
    <r>
      <rPr>
        <b/>
        <sz val="10"/>
        <rFont val="Times New Roman"/>
        <family val="1"/>
      </rPr>
      <t xml:space="preserve"> року</t>
    </r>
  </si>
  <si>
    <t xml:space="preserve">  (код  )</t>
  </si>
  <si>
    <t xml:space="preserve">  (найменування відповідального виконавця)</t>
  </si>
  <si>
    <t>Цілі державної політики, на досягнення яких спрямована реалізація бюджетної програми</t>
  </si>
  <si>
    <t>N з/п</t>
  </si>
  <si>
    <t>Ціль державної політики</t>
  </si>
  <si>
    <t>Забезпечення відповідно до законодавства України виконання повноважень</t>
  </si>
  <si>
    <t xml:space="preserve">Мета бюджетної програми: </t>
  </si>
  <si>
    <t>Організаційне, інформаційно - аналітичне та матеріально - технічне забезпечення діяльності установ культури та мистецтва</t>
  </si>
  <si>
    <t>Завдання бюджетної програми:</t>
  </si>
  <si>
    <t>Завдання</t>
  </si>
  <si>
    <t>Забезпечення виконання наданих законодавством повноважень у сфері культури та мистецтва</t>
  </si>
  <si>
    <t xml:space="preserve"> Видатки (надані кредити з бюджету) та напрямки використання бюджетних коштів за бюджетною програмою</t>
  </si>
  <si>
    <t>гривень</t>
  </si>
  <si>
    <t>Напрямки використання бюджетних коштів</t>
  </si>
  <si>
    <t xml:space="preserve"> Видатки (надані кредити з бюджету) на реалізацію місцевих/регіональних програм, які виконуються в межах  бюджетної програми</t>
  </si>
  <si>
    <t xml:space="preserve">Результативні показники бюджетної програми та аналіз їх виконання </t>
  </si>
  <si>
    <t>спец фонд</t>
  </si>
  <si>
    <t>усього</t>
  </si>
  <si>
    <t>затрат</t>
  </si>
  <si>
    <t>продукту</t>
  </si>
  <si>
    <t>Од.</t>
  </si>
  <si>
    <t>загальний ф</t>
  </si>
  <si>
    <t>Кількість отриманих доручень, листів, звернень, заяв, скарг</t>
  </si>
  <si>
    <t>Вхідна документація</t>
  </si>
  <si>
    <t xml:space="preserve">Кількість підготовлених відповідей на доручення, листи, звернення, заяви, скарги </t>
  </si>
  <si>
    <t>План роботи</t>
  </si>
  <si>
    <t>Кількість підготовлених  нормативно-правових актів</t>
  </si>
  <si>
    <t>-</t>
  </si>
  <si>
    <t>ефективності</t>
  </si>
  <si>
    <t>Кількість виконаних доручень, листів, звернень, заяв, скарг</t>
  </si>
  <si>
    <t>тис. грн</t>
  </si>
  <si>
    <t>розрахунок</t>
  </si>
  <si>
    <t>якості</t>
  </si>
  <si>
    <t>Видатки зменшились за рахунок економії по зарплаті та по видатках на відрядження</t>
  </si>
  <si>
    <t>Мета бюджетної програми:</t>
  </si>
  <si>
    <t xml:space="preserve"> Інформування і задоволення творчих потреб інтересів громадян, їх естетичне виховання, розвиток та збагачення духовного потенціалу</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</si>
  <si>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</si>
  <si>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бібліотеками</t>
  </si>
  <si>
    <t>Забезпечення доступності для громадян документів та інформації ,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</si>
  <si>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 xml:space="preserve"> 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t>
  </si>
  <si>
    <t xml:space="preserve">Надання послуг з організації культурного дозвілля  населення. </t>
  </si>
  <si>
    <t xml:space="preserve"> Духовне та естетичне вихованя дітей та молоді</t>
  </si>
  <si>
    <t>Підтримка та розвиток культурно-освітніх заходів</t>
  </si>
  <si>
    <t xml:space="preserve"> Забезпечення розвитку інфраструктури території</t>
  </si>
  <si>
    <t>Будівництво установ та закладів культури</t>
  </si>
  <si>
    <t>Забезпечення проведення культурно-освітніх заходів</t>
  </si>
  <si>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</si>
  <si>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</si>
  <si>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видатки загального фонду на фінансову підтримку мистецьких закладів</t>
  </si>
  <si>
    <t>- керівних працівників</t>
  </si>
  <si>
    <t>- художнього персоналу</t>
  </si>
  <si>
    <t>- артистичного персоналу</t>
  </si>
  <si>
    <t>- спеціалістів</t>
  </si>
  <si>
    <t>- обслуговуючого та технічного персоналу</t>
  </si>
  <si>
    <t>- робітників</t>
  </si>
  <si>
    <t>Придбання літератури, періодичних видань для поповнення бібліотечного фонду бібліотек</t>
  </si>
  <si>
    <t>Передплата  періодичних видань</t>
  </si>
  <si>
    <t>заг фонд</t>
  </si>
  <si>
    <t xml:space="preserve"> - керівних працівників</t>
  </si>
  <si>
    <t xml:space="preserve"> - робітників</t>
  </si>
  <si>
    <t>видатки загального фонду на забезпечення діяльності бібліотек</t>
  </si>
  <si>
    <t>Обсяг витрат на передплату періодичних видань</t>
  </si>
  <si>
    <t>грн.</t>
  </si>
  <si>
    <t>Монтаж та налагодження охоронно-пожежної сигналізації в будівлі Дрогобицької дитячої художньої школи на вул. Л. Українки,37 (капітальний ремонт)</t>
  </si>
  <si>
    <t>Придбання музичних інструментів та комплектуючих для Дрогобицької дитячої музичної школи № 2</t>
  </si>
  <si>
    <t>Капітальний ремонт нежитлового приміщення Музею "Дрогобиччина" по вул. С. Стрільців,16  м. Дрогобич  Львівської обл.</t>
  </si>
  <si>
    <t>Затверджено у паспорті бюджетної програми</t>
  </si>
  <si>
    <t>Касові видатки (надані кредити з бюджету)</t>
  </si>
  <si>
    <t xml:space="preserve">Затверджено у паспорті бюджетної програми </t>
  </si>
  <si>
    <t xml:space="preserve">Фактичні результативні показники, досягнуті за рахунок касових видатків (наданих  кредитів з бюджету) </t>
  </si>
  <si>
    <t>мережа</t>
  </si>
  <si>
    <t>кількість екскурсій в музеях, од.</t>
  </si>
  <si>
    <t>кількість експонатів  - всього, тис. од.</t>
  </si>
  <si>
    <t>у т. ч. буде експонуватися у плановому періоді</t>
  </si>
  <si>
    <t>у тому числі доходи від реалізації квитків</t>
  </si>
  <si>
    <t>кількість реалізованих квитків,</t>
  </si>
  <si>
    <t>у тому числі за рахунок загального фонду бюджету</t>
  </si>
  <si>
    <t>Середня вартість одного квитка,</t>
  </si>
  <si>
    <r>
      <t>про виконання паспорта бюджетної програми місцевого бюджету станом на _____</t>
    </r>
    <r>
      <rPr>
        <b/>
        <i/>
        <sz val="10"/>
        <rFont val="Times New Roman"/>
        <family val="1"/>
      </rPr>
      <t>01.01.2020</t>
    </r>
    <r>
      <rPr>
        <b/>
        <sz val="10"/>
        <rFont val="Times New Roman"/>
        <family val="1"/>
      </rPr>
      <t>_ року</t>
    </r>
  </si>
  <si>
    <t>Капітальний ремонт системи опалення спортивного залу Стебницького народного дому по вул. Майдан Шевченка,5/1 у м. Стебнику</t>
  </si>
  <si>
    <t xml:space="preserve">Придбання акустичного обладнання для аматорського колективу циркового мистецтва "Вікторія" Стебницького Народного дому </t>
  </si>
  <si>
    <t xml:space="preserve">видатки загального фонду на забезпечення діяльності палаців, будинків культури, клубів </t>
  </si>
  <si>
    <t>кількість заходів, які забезпечують організацію культурного дозвілля населення</t>
  </si>
  <si>
    <t xml:space="preserve">плановий обсяг доходів </t>
  </si>
  <si>
    <t>Кількість відвідувачів - всього</t>
  </si>
  <si>
    <t>Обсяг витрат на проведення капітального  ремонту системи опалення</t>
  </si>
  <si>
    <t>кількість об’єктів, які підлягають капремонту,од.;</t>
  </si>
  <si>
    <t xml:space="preserve">середні витрати на капітальний  ремонт  </t>
  </si>
  <si>
    <t>Обсяг витрат на придбання обладнання</t>
  </si>
  <si>
    <t xml:space="preserve">Кількість штук </t>
  </si>
  <si>
    <t>середні витрати на придбання одиниці обладнання</t>
  </si>
  <si>
    <t>рівень оновлення матер-технічної бази порівняно з минулим роком</t>
  </si>
  <si>
    <t>Обсяг витрат на проведення капітального  ремонту сантехнічних вузлів та облаштування гардеробу у фойє</t>
  </si>
  <si>
    <t xml:space="preserve"> -керівних працівників</t>
  </si>
  <si>
    <t xml:space="preserve"> - педагогічного персоналу, од.;</t>
  </si>
  <si>
    <t xml:space="preserve"> -спеціалістів</t>
  </si>
  <si>
    <t xml:space="preserve"> -робітників</t>
  </si>
  <si>
    <t xml:space="preserve"> -обслуговуючого та тех персоналу</t>
  </si>
  <si>
    <t xml:space="preserve">видатки  на отримання освіти у школах естетичного виховання  </t>
  </si>
  <si>
    <t>видатки   за рахунок загального фонду</t>
  </si>
  <si>
    <t>видатки   за рахунок спеціального фонду</t>
  </si>
  <si>
    <t>середня к-сть учнів, звільнених від плати за навчання</t>
  </si>
  <si>
    <t>чисельність учнів на одну педагог ставку</t>
  </si>
  <si>
    <t>динаміка збільшення  чисельності учнів, які отримують освіту у школах естетичного виховання  в плановому періоді по відношенню до факт показника поперед періоду</t>
  </si>
  <si>
    <t>Відсоток обсягу батьківської плати за навчання в загальному обсязі видатків на отримання освіти ушколах естетичного виховання</t>
  </si>
  <si>
    <t>Обсяг витрат на придбання  музичних інструментів</t>
  </si>
  <si>
    <t>середні витрати на придбання 1 музінструменту</t>
  </si>
  <si>
    <t>100</t>
  </si>
  <si>
    <t>ф</t>
  </si>
  <si>
    <t>пл</t>
  </si>
  <si>
    <t>факт</t>
  </si>
  <si>
    <t>план</t>
  </si>
  <si>
    <t xml:space="preserve">витрати на навчання одного учня, який отримує освіту в школах </t>
  </si>
  <si>
    <t>Придбання обладнання і предметів довгострокового користування</t>
  </si>
  <si>
    <t>загфонд</t>
  </si>
  <si>
    <t>ні</t>
  </si>
  <si>
    <t>Забезпечення діяльності централізованої бухгалтерії</t>
  </si>
  <si>
    <t>Реконструкція даху над приміщенням танцювального залу Стебницького Народного дому відділу культури та мистецтв ВО ДМР</t>
  </si>
  <si>
    <t>Будівництво  установ та закладіів культури</t>
  </si>
  <si>
    <t>Виготовлення облікової документації на об’єкти культурної спадщини</t>
  </si>
  <si>
    <t>Придбання літератури для поповнення бібліотечного фонду Дрогобицької міської  централізованої  бібліотечної системи віділу культури та мистецтв виконавчих органів ДМР</t>
  </si>
  <si>
    <t>Придбання інвентарю  та мультимедійного обладнання для відділу історії музею "Дрогобиччина" відділу культури та мистецтв виконавчих органів ДМР</t>
  </si>
  <si>
    <t>Здійснення заходів щодо соціально- економічного розвитку окремих територій</t>
  </si>
  <si>
    <t xml:space="preserve">Кількість об'єктів культурної спадщини, по яких планується виготовити облікову документацію (паспорти)   </t>
  </si>
  <si>
    <t>Середні видатки на один об'єкт культурної спадщини, по якому планується виготовлення облікової документаційна (паспорти)</t>
  </si>
  <si>
    <t>Рівень готовності виготовлення облікової документації</t>
  </si>
  <si>
    <t xml:space="preserve"> Виготовлення облікової документації (паспорти)  на об'єкти культурної спадщини  </t>
  </si>
  <si>
    <r>
      <t>про виконання паспорта бюджетної програми місцевого бюджету станом на _____</t>
    </r>
    <r>
      <rPr>
        <b/>
        <i/>
        <sz val="10"/>
        <rFont val="Times New Roman"/>
        <family val="1"/>
      </rPr>
      <t>01.01.2020</t>
    </r>
    <r>
      <rPr>
        <b/>
        <sz val="10"/>
        <rFont val="Times New Roman"/>
        <family val="1"/>
      </rPr>
      <t xml:space="preserve"> року</t>
    </r>
  </si>
  <si>
    <t>рівень оновлення матеріально-технічної бази відділу історії музею "Дрогобиччина"  порівняно з минулим роком</t>
  </si>
  <si>
    <t>Обсяг видатків на реконструкцію даху</t>
  </si>
  <si>
    <t>рівень готовності об'єктів реконструкції,</t>
  </si>
  <si>
    <t>кількість об’єктів, які планується реконструювати</t>
  </si>
  <si>
    <t>Комплексна програма"Дрогобич-місто Івана Франка" на 2018-2020 роки в м. Дрогобичі</t>
  </si>
  <si>
    <t>Комплексна програма"Культурно-мистецькі табори на базі Дрогобицького Народного дому ім. І. Франка" на 2019 рік</t>
  </si>
  <si>
    <t>видатки загального фонду на проведення загально-міських заходів</t>
  </si>
  <si>
    <t>Середні витрати на один  загально-міський захід</t>
  </si>
  <si>
    <t>видатки загального фонду на проведення комплексної програми</t>
  </si>
  <si>
    <t>Середні витрати на прведення одного  заходу</t>
  </si>
  <si>
    <t>видатки загального фонду на організацію якісного дозвілля дітей</t>
  </si>
  <si>
    <t>Кількість дітей</t>
  </si>
  <si>
    <t>Середні витрати на організацію якісного дозвілля 1-ої дитини</t>
  </si>
  <si>
    <t>Кількість днів відвідування</t>
  </si>
  <si>
    <t>динаміка збільшення кількості заходів в плановому періоді по відношенню до фактичного показника попереднього періоду</t>
  </si>
  <si>
    <t>Міська цільова Програма "Підготовки та проведення  загально-міських заходів відділу культури та мистецтв ВО  ДМР  "</t>
  </si>
  <si>
    <t xml:space="preserve">кількість  звітів на одну штатну ставку </t>
  </si>
  <si>
    <t xml:space="preserve">  грн</t>
  </si>
  <si>
    <t>кількість закладів, установ, організацій сфери культури і мистецтва, як обслуговує централ бухгалтерія</t>
  </si>
  <si>
    <t xml:space="preserve">Звітність </t>
  </si>
  <si>
    <t>Капітальний ремонт системи опалення у Стебницькій дитячій муз школі на вул. С.Стрільців 1/1   у м. Стебнику</t>
  </si>
  <si>
    <t xml:space="preserve">середня кількість учнів, які отримують освіту у школах </t>
  </si>
  <si>
    <t>кількість об’єктів, які підлягають капремонту</t>
  </si>
  <si>
    <t>Обсяг витрат на проведення кап ремонту (монтаж та налагодження сигналізації)</t>
  </si>
  <si>
    <t>Кап ремонт сантихнічних вузлів та влаштування гардеробу у фойє Народного дому ім І.Франка</t>
  </si>
  <si>
    <t>динаміка збільшення  відвідувачів в плановому періоді по відношенню до факт показника попереднього періоду</t>
  </si>
  <si>
    <t>відсоток предметів, які експонуються, в загальній кількості експонатів основного музейного фонду</t>
  </si>
  <si>
    <t xml:space="preserve">число читачів </t>
  </si>
  <si>
    <t>бібліотечний фонд</t>
  </si>
  <si>
    <t>списання бібліотечного фонду</t>
  </si>
  <si>
    <t>Обсяг витрат на придбання  ноутбука</t>
  </si>
  <si>
    <t>середні витрати на придбання 1 шт</t>
  </si>
  <si>
    <t>Видатки зменшились за рахунок енергоносіях та по видатках на відрядження</t>
  </si>
  <si>
    <t>Видатки  на придбання ноутбука зменшились  за рахунок вигідної цінової пропозиції у постачальника</t>
  </si>
  <si>
    <t xml:space="preserve">Доходи в музеї зросли   за рахунок збільшення  вартості квитків та надходженням спонсорської допомоги. Кількість відвідувачів за реалізованими квитками зросла за рахунок зменшення відвідувачів  безкоштовно </t>
  </si>
  <si>
    <t>5,5</t>
  </si>
  <si>
    <t>5</t>
  </si>
  <si>
    <t>57,5</t>
  </si>
  <si>
    <t>2,5</t>
  </si>
  <si>
    <t>4</t>
  </si>
  <si>
    <t>12</t>
  </si>
  <si>
    <t>Чисельність зменшилась на 11,0 ст  (вакантні ставки) по ансамблю "Верховина"</t>
  </si>
  <si>
    <t>середня кількість слухачів на одному концерті</t>
  </si>
  <si>
    <t>Середні витрати на проведення одного концерту зменшились в звязку ззбільшенням кількості концертів</t>
  </si>
  <si>
    <t>Дебіторська заборгованість по комунальних послугах орендарем ФОП Анрійчик В.В.</t>
  </si>
  <si>
    <t>зменшилась кількість на одного працівника в зв'язку зі зменшенням кількості книговидач</t>
  </si>
  <si>
    <t>Збільшилась  кількість читачів</t>
  </si>
  <si>
    <t>Зменшилась кількість книговидач в зв'язку із неоновленими фондами</t>
  </si>
  <si>
    <t>Зменшилась кількість  книговидач</t>
  </si>
  <si>
    <t>Динаміка поповнення зросла в звязку із збільшенням кількості та  вартісті книжкової продукції</t>
  </si>
  <si>
    <t>В зв'язку з збільшенням вартості квитків зросли  середні витрати на одного відвідувача, а за рахунок загального фонду зменшилось в зв'язку економії коштів на заробітну плату</t>
  </si>
  <si>
    <t>Доходи  зросли   за рахунок надходженням спонсорської допомоги, грантів та дарунків</t>
  </si>
  <si>
    <t>Економія за рахунок загального фонду  виникла в зв'язку з зменшенням видатків на енергоносії.  Видатки за рахунок спец фонду зросли за рахунок надходження від реалізації майна (металобрухт), оренди музінструментів, благодійних внесків та нефінансового анеску по капремонту. Економія видатків за рахунок батьківської  плати виникла в зв'язку зменьшенням видатків на придбанням (кекв 2210) та оплата послуг (кекв 2240)</t>
  </si>
  <si>
    <t xml:space="preserve">Забезпечення діяльності інших закладів в галузі культури і мистецтва </t>
  </si>
  <si>
    <t>,</t>
  </si>
  <si>
    <t>середні витрати на капітальний ремонт  1 м2</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</si>
</sst>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000%"/>
    <numFmt numFmtId="194" formatCode="#,##0.000"/>
    <numFmt numFmtId="195" formatCode="#,##0.0000"/>
    <numFmt numFmtId="196" formatCode="#,##0.00000"/>
    <numFmt numFmtId="197" formatCode="#,##0.000000"/>
    <numFmt numFmtId="198" formatCode="#,##0.00;\-#,##0.00;#,&quot;-&quot;"/>
    <numFmt numFmtId="199" formatCode="#,##0.000;\-#,##0.000;#.0,&quot;-&quot;"/>
    <numFmt numFmtId="200" formatCode="#,##0.0;\-#,##0.0;#,&quot;-&quot;"/>
    <numFmt numFmtId="201" formatCode="#,##0.0_ ;[Red]\-#,##0.0\ "/>
    <numFmt numFmtId="202" formatCode="_-* #,##0_₴_-;\-* #,##0_₴_-;_-* &quot;-&quot;??_₴_-;_-@_-"/>
    <numFmt numFmtId="203" formatCode="_-* #,##0.0_₴_-;\-* #,##0.0_₴_-;_-* &quot;-&quot;??_₴_-;_-@_-"/>
    <numFmt numFmtId="204" formatCode="_-* #,##0.000_₴_-;\-* #,##0.000_₴_-;_-* &quot;-&quot;??_₴_-;_-@_-"/>
    <numFmt numFmtId="205" formatCode="_-* #,##0.0_₴_-;\-* #,##0.0_₴_-;_-* &quot;-&quot;?_₴_-;_-@_-"/>
    <numFmt numFmtId="206" formatCode="[$-422]d\ mmmm\ yyyy&quot; р.&quot;"/>
    <numFmt numFmtId="207" formatCode="#,##0_ ;\-#,##0\ "/>
    <numFmt numFmtId="208" formatCode="#,##0;\-#,##0;#,&quot;-&quot;"/>
    <numFmt numFmtId="209" formatCode="#,##0_₴"/>
    <numFmt numFmtId="210" formatCode="#,##0.0_ ;\-#,##0.0\ "/>
    <numFmt numFmtId="211" formatCode="#,##0.0;\-#,##0.0;#.0,&quot;-&quot;"/>
  </numFmts>
  <fonts count="108">
    <font>
      <sz val="10"/>
      <name val="Arial Cyr"/>
      <family val="0"/>
    </font>
    <font>
      <sz val="14"/>
      <name val="Times New Roman"/>
      <family val="1"/>
    </font>
    <font>
      <b/>
      <sz val="14"/>
      <name val="Times New Roman"/>
      <family val="1"/>
    </font>
    <font>
      <sz val="12"/>
      <name val="Times New Roman"/>
      <family val="1"/>
    </font>
    <font>
      <sz val="11"/>
      <name val="Times New Roman"/>
      <family val="1"/>
    </font>
    <font>
      <i/>
      <sz val="11"/>
      <name val="Times New Roman"/>
      <family val="1"/>
    </font>
    <font>
      <sz val="8"/>
      <name val="Arial Cyr"/>
      <family val="0"/>
    </font>
    <font>
      <u val="single"/>
      <sz val="10"/>
      <color indexed="12"/>
      <name val="Arial Cyr"/>
      <family val="0"/>
    </font>
    <font>
      <u val="single"/>
      <sz val="10"/>
      <color indexed="36"/>
      <name val="Arial Cyr"/>
      <family val="0"/>
    </font>
    <font>
      <i/>
      <sz val="10"/>
      <name val="Arial"/>
      <family val="2"/>
    </font>
    <font>
      <i/>
      <sz val="11"/>
      <name val="Arial"/>
      <family val="2"/>
    </font>
    <font>
      <sz val="10"/>
      <name val="Arial"/>
      <family val="2"/>
    </font>
    <font>
      <sz val="10"/>
      <name val="Times New Roman"/>
      <family val="1"/>
    </font>
    <font>
      <sz val="8"/>
      <name val="Times New Roman"/>
      <family val="1"/>
    </font>
    <font>
      <b/>
      <i/>
      <sz val="12"/>
      <name val="Times New Roman"/>
      <family val="1"/>
    </font>
    <font>
      <sz val="9"/>
      <name val="Times New Roman"/>
      <family val="1"/>
    </font>
    <font>
      <vertAlign val="superscript"/>
      <sz val="10"/>
      <name val="Times New Roman"/>
      <family val="1"/>
    </font>
    <font>
      <i/>
      <sz val="10"/>
      <name val="Times New Roman"/>
      <family val="1"/>
    </font>
    <font>
      <b/>
      <sz val="10"/>
      <name val="Times New Roman"/>
      <family val="1"/>
    </font>
    <font>
      <sz val="10"/>
      <color indexed="8"/>
      <name val="Times New Roman"/>
      <family val="1"/>
    </font>
    <font>
      <sz val="7"/>
      <name val="Arial Cyr"/>
      <family val="0"/>
    </font>
    <font>
      <sz val="7"/>
      <name val="Times New Roman"/>
      <family val="1"/>
    </font>
    <font>
      <b/>
      <sz val="9"/>
      <name val="Times New Roman"/>
      <family val="1"/>
    </font>
    <font>
      <b/>
      <sz val="10"/>
      <name val="Arial Cyr"/>
      <family val="0"/>
    </font>
    <font>
      <i/>
      <sz val="12"/>
      <name val="Times New Roman"/>
      <family val="1"/>
    </font>
    <font>
      <b/>
      <i/>
      <sz val="10"/>
      <name val="Times New Roman"/>
      <family val="1"/>
    </font>
    <font>
      <b/>
      <i/>
      <u val="single"/>
      <sz val="10"/>
      <name val="Times New Roman"/>
      <family val="1"/>
    </font>
    <font>
      <i/>
      <sz val="10"/>
      <color indexed="8"/>
      <name val="Times New Roman"/>
      <family val="1"/>
    </font>
    <font>
      <i/>
      <sz val="9"/>
      <name val="Arial"/>
      <family val="2"/>
    </font>
    <font>
      <sz val="9"/>
      <color indexed="8"/>
      <name val="Times New Roman"/>
      <family val="1"/>
    </font>
    <font>
      <i/>
      <sz val="9"/>
      <name val="Times New Roman"/>
      <family val="1"/>
    </font>
    <font>
      <i/>
      <sz val="9"/>
      <color indexed="8"/>
      <name val="Times New Roman"/>
      <family val="1"/>
    </font>
    <font>
      <sz val="6"/>
      <name val="Times New Roman"/>
      <family val="1"/>
    </font>
    <font>
      <i/>
      <u val="single"/>
      <sz val="9"/>
      <name val="Times New Roman"/>
      <family val="1"/>
    </font>
    <font>
      <sz val="9"/>
      <name val="Arial Cyr"/>
      <family val="0"/>
    </font>
    <font>
      <b/>
      <sz val="11"/>
      <color indexed="8"/>
      <name val="Times New Roman"/>
      <family val="1"/>
    </font>
    <font>
      <i/>
      <u val="single"/>
      <sz val="10"/>
      <name val="Times New Roman"/>
      <family val="1"/>
    </font>
    <font>
      <b/>
      <i/>
      <u val="single"/>
      <sz val="9"/>
      <name val="Times New Roman"/>
      <family val="1"/>
    </font>
    <font>
      <i/>
      <sz val="8"/>
      <name val="Arial"/>
      <family val="2"/>
    </font>
    <font>
      <sz val="11"/>
      <color indexed="8"/>
      <name val="Times New Roman"/>
      <family val="1"/>
    </font>
    <font>
      <b/>
      <i/>
      <sz val="11"/>
      <name val="Times New Roman"/>
      <family val="1"/>
    </font>
    <font>
      <b/>
      <sz val="11"/>
      <name val="Times New Roman"/>
      <family val="1"/>
    </font>
    <font>
      <i/>
      <sz val="11"/>
      <color indexed="8"/>
      <name val="Times New Roman"/>
      <family val="1"/>
    </font>
    <font>
      <b/>
      <sz val="10"/>
      <name val="Arial"/>
      <family val="2"/>
    </font>
    <font>
      <i/>
      <u val="single"/>
      <sz val="11"/>
      <name val="Times New Roman"/>
      <family val="1"/>
    </font>
    <font>
      <b/>
      <sz val="10"/>
      <color indexed="8"/>
      <name val="Times New Roman"/>
      <family val="1"/>
    </font>
    <font>
      <b/>
      <sz val="7"/>
      <name val="Times New Roman"/>
      <family val="1"/>
    </font>
    <font>
      <b/>
      <i/>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7"/>
      <color indexed="8"/>
      <name val="Times New Roman"/>
      <family val="1"/>
    </font>
    <font>
      <sz val="6"/>
      <color indexed="8"/>
      <name val="Times New Roman"/>
      <family val="1"/>
    </font>
    <font>
      <b/>
      <i/>
      <sz val="10"/>
      <color indexed="8"/>
      <name val="Times New Roman"/>
      <family val="1"/>
    </font>
    <font>
      <sz val="8"/>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0"/>
      <color theme="1" tint="0.04998999834060669"/>
      <name val="Times New Roman"/>
      <family val="1"/>
    </font>
    <font>
      <sz val="7"/>
      <color theme="1"/>
      <name val="Times New Roman"/>
      <family val="1"/>
    </font>
    <font>
      <sz val="10"/>
      <color rgb="FF000000"/>
      <name val="Times New Roman"/>
      <family val="1"/>
    </font>
    <font>
      <sz val="7"/>
      <color rgb="FF000000"/>
      <name val="Times New Roman"/>
      <family val="1"/>
    </font>
    <font>
      <sz val="11"/>
      <color theme="1"/>
      <name val="Times New Roman"/>
      <family val="1"/>
    </font>
    <font>
      <sz val="9"/>
      <color rgb="FF000000"/>
      <name val="Times New Roman"/>
      <family val="1"/>
    </font>
    <font>
      <sz val="6"/>
      <color rgb="FF000000"/>
      <name val="Times New Roman"/>
      <family val="1"/>
    </font>
    <font>
      <sz val="10"/>
      <color theme="1"/>
      <name val="Times New Roman"/>
      <family val="1"/>
    </font>
    <font>
      <b/>
      <sz val="10"/>
      <color rgb="FF000000"/>
      <name val="Times New Roman"/>
      <family val="1"/>
    </font>
    <font>
      <b/>
      <i/>
      <sz val="10"/>
      <color rgb="FF000000"/>
      <name val="Times New Roman"/>
      <family val="1"/>
    </font>
    <font>
      <sz val="8"/>
      <color theme="1"/>
      <name val="Times New Roman"/>
      <family val="1"/>
    </font>
    <font>
      <sz val="8"/>
      <color rgb="FF000000"/>
      <name val="Times New Roman"/>
      <family val="1"/>
    </font>
    <font>
      <b/>
      <i/>
      <sz val="11"/>
      <color rgb="FF000000"/>
      <name val="Times New Roman"/>
      <family val="1"/>
    </font>
    <font>
      <b/>
      <sz val="11"/>
      <color rgb="FF000000"/>
      <name val="Times New Roman"/>
      <family val="1"/>
    </font>
    <font>
      <sz val="11"/>
      <color theme="1" tint="0.04998999834060669"/>
      <name val="Times New Roman"/>
      <family val="1"/>
    </font>
    <font>
      <i/>
      <sz val="11"/>
      <color rgb="FF000000"/>
      <name val="Times New Roman"/>
      <family val="1"/>
    </font>
    <font>
      <b/>
      <sz val="11"/>
      <color theme="1" tint="0.04998999834060669"/>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rgb="FFD3F5F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11" fillId="0" borderId="0">
      <alignment/>
      <protection/>
    </xf>
    <xf numFmtId="0" fontId="8"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32" borderId="0" applyNumberFormat="0" applyBorder="0" applyAlignment="0" applyProtection="0"/>
  </cellStyleXfs>
  <cellXfs count="1073">
    <xf numFmtId="0" fontId="0" fillId="0" borderId="0" xfId="0" applyAlignment="1">
      <alignment/>
    </xf>
    <xf numFmtId="0" fontId="1" fillId="0" borderId="0" xfId="0" applyFont="1" applyAlignment="1">
      <alignment horizontal="left" indent="15"/>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center" wrapText="1"/>
    </xf>
    <xf numFmtId="0" fontId="0" fillId="0" borderId="0" xfId="0" applyBorder="1" applyAlignment="1">
      <alignment/>
    </xf>
    <xf numFmtId="0" fontId="9" fillId="0" borderId="0" xfId="0" applyFont="1" applyBorder="1" applyAlignment="1">
      <alignment vertical="center" wrapText="1"/>
    </xf>
    <xf numFmtId="0" fontId="10" fillId="0" borderId="0" xfId="0" applyFont="1" applyBorder="1" applyAlignment="1">
      <alignment horizontal="center"/>
    </xf>
    <xf numFmtId="0" fontId="0" fillId="0" borderId="0" xfId="0" applyAlignment="1" applyProtection="1">
      <alignment/>
      <protection locked="0"/>
    </xf>
    <xf numFmtId="0" fontId="6" fillId="0" borderId="0" xfId="0" applyFont="1" applyAlignment="1">
      <alignment/>
    </xf>
    <xf numFmtId="0" fontId="12" fillId="0" borderId="0" xfId="0" applyFont="1" applyAlignment="1">
      <alignment/>
    </xf>
    <xf numFmtId="0" fontId="0" fillId="0" borderId="0" xfId="0" applyFont="1" applyAlignment="1">
      <alignment/>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5" fillId="0" borderId="0" xfId="0" applyFont="1" applyAlignment="1">
      <alignment/>
    </xf>
    <xf numFmtId="0" fontId="12" fillId="0" borderId="10" xfId="0" applyFont="1" applyBorder="1" applyAlignment="1">
      <alignment horizontal="center" wrapText="1"/>
    </xf>
    <xf numFmtId="184" fontId="12" fillId="0" borderId="10" xfId="0" applyNumberFormat="1" applyFont="1" applyBorder="1" applyAlignment="1">
      <alignment vertical="top" wrapText="1"/>
    </xf>
    <xf numFmtId="0" fontId="15" fillId="0" borderId="10" xfId="0" applyFont="1" applyBorder="1" applyAlignment="1">
      <alignment horizontal="center" wrapText="1"/>
    </xf>
    <xf numFmtId="184" fontId="15" fillId="0" borderId="10" xfId="0" applyNumberFormat="1" applyFont="1" applyBorder="1" applyAlignment="1">
      <alignment vertical="top" wrapText="1"/>
    </xf>
    <xf numFmtId="0" fontId="12" fillId="0" borderId="10" xfId="0" applyFont="1" applyBorder="1" applyAlignment="1">
      <alignment vertical="top" wrapText="1"/>
    </xf>
    <xf numFmtId="0" fontId="18" fillId="0" borderId="0" xfId="0" applyFont="1" applyAlignment="1">
      <alignment/>
    </xf>
    <xf numFmtId="0" fontId="0" fillId="0" borderId="0" xfId="0" applyFont="1" applyAlignment="1">
      <alignment/>
    </xf>
    <xf numFmtId="0" fontId="20" fillId="0" borderId="0" xfId="0" applyFont="1" applyAlignment="1">
      <alignment/>
    </xf>
    <xf numFmtId="0" fontId="13" fillId="0" borderId="0" xfId="0" applyFont="1" applyAlignment="1">
      <alignment horizontal="center"/>
    </xf>
    <xf numFmtId="0" fontId="23" fillId="0" borderId="0" xfId="0" applyFont="1" applyAlignment="1">
      <alignment/>
    </xf>
    <xf numFmtId="0" fontId="18" fillId="0" borderId="10" xfId="0" applyFont="1" applyBorder="1" applyAlignment="1">
      <alignment horizontal="center" vertical="center" wrapText="1"/>
    </xf>
    <xf numFmtId="0" fontId="13" fillId="0" borderId="0" xfId="0" applyFont="1" applyAlignment="1">
      <alignment/>
    </xf>
    <xf numFmtId="0" fontId="24" fillId="0" borderId="0" xfId="0" applyFont="1" applyBorder="1" applyAlignment="1">
      <alignment/>
    </xf>
    <xf numFmtId="0" fontId="3" fillId="0" borderId="0" xfId="0" applyFont="1" applyBorder="1" applyAlignment="1">
      <alignment/>
    </xf>
    <xf numFmtId="0" fontId="12" fillId="0" borderId="0" xfId="0" applyFont="1" applyBorder="1" applyAlignment="1">
      <alignment/>
    </xf>
    <xf numFmtId="0" fontId="12" fillId="0" borderId="0" xfId="0" applyFont="1" applyAlignment="1">
      <alignment vertical="center"/>
    </xf>
    <xf numFmtId="0" fontId="17" fillId="0" borderId="10" xfId="0" applyFont="1" applyBorder="1" applyAlignment="1">
      <alignment horizontal="center"/>
    </xf>
    <xf numFmtId="0" fontId="17" fillId="0" borderId="10" xfId="0" applyFont="1" applyBorder="1" applyAlignment="1">
      <alignment horizontal="center" vertical="center"/>
    </xf>
    <xf numFmtId="0" fontId="5" fillId="0" borderId="0" xfId="0" applyFont="1" applyBorder="1" applyAlignment="1">
      <alignment horizontal="center"/>
    </xf>
    <xf numFmtId="0" fontId="26" fillId="0" borderId="0" xfId="0" applyFont="1" applyAlignment="1">
      <alignment/>
    </xf>
    <xf numFmtId="0" fontId="15" fillId="0" borderId="10" xfId="0" applyFont="1" applyBorder="1" applyAlignment="1">
      <alignment vertical="top" wrapText="1"/>
    </xf>
    <xf numFmtId="0" fontId="12" fillId="0" borderId="0" xfId="0" applyFont="1" applyAlignment="1">
      <alignment horizontal="right"/>
    </xf>
    <xf numFmtId="0" fontId="18" fillId="0" borderId="0" xfId="0" applyFont="1" applyAlignment="1">
      <alignment/>
    </xf>
    <xf numFmtId="0" fontId="17" fillId="0" borderId="11" xfId="0" applyFont="1" applyBorder="1" applyAlignment="1">
      <alignment/>
    </xf>
    <xf numFmtId="0" fontId="17" fillId="0" borderId="0" xfId="0" applyFont="1" applyBorder="1" applyAlignment="1">
      <alignment/>
    </xf>
    <xf numFmtId="0" fontId="12" fillId="0" borderId="0" xfId="0" applyFont="1" applyBorder="1" applyAlignment="1">
      <alignment horizontal="center" vertical="center" wrapText="1"/>
    </xf>
    <xf numFmtId="0" fontId="16" fillId="0" borderId="0" xfId="0" applyFont="1" applyAlignment="1">
      <alignment/>
    </xf>
    <xf numFmtId="0" fontId="0" fillId="0" borderId="0" xfId="0" applyFont="1" applyAlignment="1">
      <alignment/>
    </xf>
    <xf numFmtId="0" fontId="18" fillId="0" borderId="0" xfId="0" applyFont="1" applyAlignment="1">
      <alignment vertical="center"/>
    </xf>
    <xf numFmtId="0" fontId="21" fillId="0" borderId="0" xfId="0" applyFont="1" applyAlignment="1">
      <alignment/>
    </xf>
    <xf numFmtId="0" fontId="15" fillId="0" borderId="0" xfId="0" applyFont="1" applyBorder="1" applyAlignment="1">
      <alignment/>
    </xf>
    <xf numFmtId="0" fontId="30" fillId="0" borderId="0" xfId="0" applyFont="1" applyBorder="1" applyAlignment="1">
      <alignment/>
    </xf>
    <xf numFmtId="0" fontId="33" fillId="0" borderId="0" xfId="0" applyFont="1" applyAlignment="1">
      <alignment/>
    </xf>
    <xf numFmtId="0" fontId="32" fillId="0" borderId="0" xfId="0" applyFont="1" applyAlignment="1">
      <alignment/>
    </xf>
    <xf numFmtId="0" fontId="14" fillId="0" borderId="0" xfId="0" applyFont="1" applyBorder="1" applyAlignment="1">
      <alignment/>
    </xf>
    <xf numFmtId="0" fontId="21" fillId="0" borderId="10" xfId="0" applyFont="1" applyBorder="1" applyAlignment="1">
      <alignment horizontal="center" vertical="center" wrapText="1"/>
    </xf>
    <xf numFmtId="0" fontId="35" fillId="0" borderId="10" xfId="0" applyFont="1" applyBorder="1" applyAlignment="1">
      <alignment horizontal="center" wrapText="1"/>
    </xf>
    <xf numFmtId="0" fontId="35" fillId="0" borderId="10" xfId="0" applyFont="1" applyBorder="1" applyAlignment="1">
      <alignment horizontal="center" vertical="center" wrapText="1"/>
    </xf>
    <xf numFmtId="0" fontId="22" fillId="0" borderId="0" xfId="0" applyFont="1" applyAlignment="1">
      <alignment/>
    </xf>
    <xf numFmtId="0" fontId="34" fillId="0" borderId="0" xfId="0" applyFont="1" applyAlignment="1">
      <alignment/>
    </xf>
    <xf numFmtId="0" fontId="34" fillId="0" borderId="0" xfId="0" applyFont="1" applyBorder="1" applyAlignment="1">
      <alignment/>
    </xf>
    <xf numFmtId="0" fontId="28" fillId="0" borderId="11" xfId="0" applyFont="1" applyBorder="1" applyAlignment="1">
      <alignment/>
    </xf>
    <xf numFmtId="0" fontId="28" fillId="0" borderId="0" xfId="0" applyFont="1" applyBorder="1" applyAlignment="1">
      <alignment/>
    </xf>
    <xf numFmtId="0" fontId="30" fillId="33" borderId="10" xfId="0" applyFont="1" applyFill="1" applyBorder="1" applyAlignment="1">
      <alignment horizontal="center"/>
    </xf>
    <xf numFmtId="0" fontId="3" fillId="0" borderId="10" xfId="0" applyFont="1" applyBorder="1" applyAlignment="1">
      <alignment horizontal="center"/>
    </xf>
    <xf numFmtId="0" fontId="15" fillId="0" borderId="10" xfId="0" applyFont="1" applyBorder="1" applyAlignment="1">
      <alignment horizontal="center"/>
    </xf>
    <xf numFmtId="0" fontId="36" fillId="0" borderId="0" xfId="0" applyFont="1" applyAlignment="1">
      <alignment/>
    </xf>
    <xf numFmtId="0" fontId="37" fillId="0" borderId="0" xfId="0" applyFont="1" applyAlignment="1">
      <alignment/>
    </xf>
    <xf numFmtId="185" fontId="10" fillId="0" borderId="0" xfId="0" applyNumberFormat="1" applyFont="1" applyBorder="1" applyAlignment="1">
      <alignment horizontal="center"/>
    </xf>
    <xf numFmtId="0" fontId="17" fillId="0" borderId="0" xfId="0" applyFont="1" applyFill="1" applyBorder="1" applyAlignment="1">
      <alignment/>
    </xf>
    <xf numFmtId="184" fontId="13" fillId="0" borderId="0" xfId="0" applyNumberFormat="1" applyFont="1" applyFill="1" applyBorder="1" applyAlignment="1">
      <alignment horizontal="center" vertical="top" wrapText="1"/>
    </xf>
    <xf numFmtId="184" fontId="13" fillId="0" borderId="0" xfId="0" applyNumberFormat="1" applyFont="1" applyFill="1" applyBorder="1" applyAlignment="1">
      <alignment vertical="top" wrapText="1"/>
    </xf>
    <xf numFmtId="184" fontId="12" fillId="0" borderId="10" xfId="0" applyNumberFormat="1" applyFont="1" applyBorder="1" applyAlignment="1">
      <alignment vertical="center" wrapText="1"/>
    </xf>
    <xf numFmtId="0" fontId="12" fillId="0" borderId="10" xfId="0" applyFont="1" applyBorder="1" applyAlignment="1">
      <alignment horizontal="center" vertical="center"/>
    </xf>
    <xf numFmtId="184" fontId="13" fillId="0" borderId="0" xfId="0" applyNumberFormat="1" applyFont="1" applyFill="1" applyBorder="1" applyAlignment="1">
      <alignment horizontal="center" vertical="center" wrapText="1"/>
    </xf>
    <xf numFmtId="184" fontId="13" fillId="0" borderId="0" xfId="0" applyNumberFormat="1" applyFont="1" applyFill="1" applyBorder="1" applyAlignment="1">
      <alignment vertical="center" wrapText="1"/>
    </xf>
    <xf numFmtId="0" fontId="13" fillId="0" borderId="0" xfId="0" applyFont="1" applyBorder="1" applyAlignment="1">
      <alignment horizontal="center" vertical="top" wrapText="1"/>
    </xf>
    <xf numFmtId="0" fontId="12" fillId="0" borderId="12" xfId="53" applyFont="1" applyFill="1" applyBorder="1" applyAlignment="1">
      <alignment vertical="top" wrapText="1"/>
      <protection/>
    </xf>
    <xf numFmtId="0" fontId="12" fillId="0" borderId="13" xfId="53" applyFont="1" applyFill="1" applyBorder="1" applyAlignment="1">
      <alignment vertical="top" wrapText="1"/>
      <protection/>
    </xf>
    <xf numFmtId="196" fontId="17" fillId="0" borderId="10" xfId="0" applyNumberFormat="1" applyFont="1" applyFill="1" applyBorder="1" applyAlignment="1">
      <alignment horizontal="center" vertical="center" wrapText="1"/>
    </xf>
    <xf numFmtId="0" fontId="12" fillId="0" borderId="0" xfId="0" applyFont="1" applyFill="1" applyAlignment="1">
      <alignment/>
    </xf>
    <xf numFmtId="0" fontId="16" fillId="0" borderId="0" xfId="0" applyFont="1" applyFill="1" applyAlignment="1">
      <alignment/>
    </xf>
    <xf numFmtId="0" fontId="21" fillId="0" borderId="0" xfId="0" applyFont="1" applyBorder="1" applyAlignment="1">
      <alignment horizontal="center" vertical="top" wrapText="1"/>
    </xf>
    <xf numFmtId="0" fontId="21" fillId="0" borderId="0" xfId="0" applyFont="1" applyFill="1" applyBorder="1" applyAlignment="1">
      <alignment vertical="top" wrapText="1"/>
    </xf>
    <xf numFmtId="184" fontId="21" fillId="0" borderId="0" xfId="0" applyNumberFormat="1" applyFont="1" applyFill="1" applyBorder="1" applyAlignment="1">
      <alignment horizontal="center" vertical="top" wrapText="1"/>
    </xf>
    <xf numFmtId="184" fontId="21" fillId="0" borderId="0" xfId="0" applyNumberFormat="1" applyFont="1" applyFill="1" applyBorder="1" applyAlignment="1">
      <alignment vertical="top" wrapText="1"/>
    </xf>
    <xf numFmtId="0" fontId="13" fillId="0" borderId="0" xfId="0" applyFont="1" applyBorder="1" applyAlignment="1">
      <alignment horizontal="center" vertical="center" wrapText="1"/>
    </xf>
    <xf numFmtId="0" fontId="13" fillId="0" borderId="0" xfId="0" applyFont="1" applyFill="1" applyBorder="1" applyAlignment="1">
      <alignment vertical="center" wrapText="1"/>
    </xf>
    <xf numFmtId="0" fontId="31" fillId="0" borderId="0" xfId="0" applyFont="1" applyBorder="1" applyAlignment="1">
      <alignment wrapText="1"/>
    </xf>
    <xf numFmtId="0" fontId="38" fillId="0" borderId="10" xfId="0" applyNumberFormat="1" applyFont="1" applyBorder="1" applyAlignment="1">
      <alignment wrapText="1"/>
    </xf>
    <xf numFmtId="0" fontId="38" fillId="0" borderId="13" xfId="0" applyNumberFormat="1" applyFont="1" applyBorder="1" applyAlignment="1">
      <alignment wrapText="1"/>
    </xf>
    <xf numFmtId="0" fontId="38" fillId="0" borderId="0" xfId="0" applyNumberFormat="1" applyFont="1" applyBorder="1" applyAlignment="1">
      <alignment wrapText="1"/>
    </xf>
    <xf numFmtId="0" fontId="35" fillId="0" borderId="10" xfId="0" applyFont="1" applyFill="1" applyBorder="1" applyAlignment="1">
      <alignment horizontal="center" wrapText="1"/>
    </xf>
    <xf numFmtId="0" fontId="0" fillId="0" borderId="0" xfId="0" applyFill="1" applyAlignment="1">
      <alignment/>
    </xf>
    <xf numFmtId="0" fontId="5" fillId="0" borderId="10" xfId="0" applyFont="1" applyBorder="1" applyAlignment="1">
      <alignment horizontal="center" vertical="center"/>
    </xf>
    <xf numFmtId="0" fontId="0" fillId="13" borderId="0" xfId="0" applyFill="1" applyAlignment="1">
      <alignment/>
    </xf>
    <xf numFmtId="0" fontId="5" fillId="0" borderId="0" xfId="0" applyFont="1" applyBorder="1" applyAlignment="1">
      <alignment wrapText="1"/>
    </xf>
    <xf numFmtId="49" fontId="0" fillId="0" borderId="0" xfId="0" applyNumberFormat="1" applyAlignment="1">
      <alignment/>
    </xf>
    <xf numFmtId="0" fontId="12" fillId="0" borderId="0" xfId="0" applyFont="1" applyFill="1" applyBorder="1" applyAlignment="1">
      <alignment/>
    </xf>
    <xf numFmtId="0" fontId="0" fillId="34" borderId="0" xfId="0" applyFill="1" applyAlignment="1">
      <alignment/>
    </xf>
    <xf numFmtId="0" fontId="34" fillId="0" borderId="0" xfId="0" applyFont="1" applyAlignment="1">
      <alignment vertical="center"/>
    </xf>
    <xf numFmtId="49" fontId="19" fillId="0" borderId="11" xfId="0" applyNumberFormat="1" applyFont="1" applyBorder="1" applyAlignment="1">
      <alignment horizontal="center" wrapText="1"/>
    </xf>
    <xf numFmtId="202" fontId="4" fillId="0" borderId="10" xfId="0" applyNumberFormat="1" applyFont="1" applyBorder="1" applyAlignment="1">
      <alignment vertical="center" wrapText="1"/>
    </xf>
    <xf numFmtId="0" fontId="4" fillId="0" borderId="10" xfId="0" applyFont="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lignment vertical="center"/>
    </xf>
    <xf numFmtId="1" fontId="17" fillId="0" borderId="0" xfId="0" applyNumberFormat="1" applyFont="1" applyBorder="1" applyAlignment="1">
      <alignment/>
    </xf>
    <xf numFmtId="184" fontId="15" fillId="0" borderId="10" xfId="0" applyNumberFormat="1" applyFont="1" applyBorder="1" applyAlignment="1">
      <alignment wrapText="1"/>
    </xf>
    <xf numFmtId="0" fontId="88" fillId="0" borderId="11" xfId="0" applyFont="1" applyBorder="1" applyAlignment="1">
      <alignment horizontal="center" wrapText="1"/>
    </xf>
    <xf numFmtId="49" fontId="88" fillId="0" borderId="11" xfId="0" applyNumberFormat="1" applyFont="1" applyBorder="1" applyAlignment="1">
      <alignment horizontal="center" wrapText="1"/>
    </xf>
    <xf numFmtId="0" fontId="89" fillId="0" borderId="11" xfId="0" applyFont="1" applyBorder="1" applyAlignment="1">
      <alignment horizontal="center" wrapText="1"/>
    </xf>
    <xf numFmtId="0" fontId="4" fillId="0" borderId="11" xfId="0" applyFont="1" applyBorder="1" applyAlignment="1">
      <alignment horizontal="center"/>
    </xf>
    <xf numFmtId="1" fontId="4" fillId="0" borderId="10" xfId="53" applyNumberFormat="1" applyFont="1" applyFill="1" applyBorder="1" applyAlignment="1">
      <alignment horizontal="center" vertical="center" wrapText="1"/>
      <protection/>
    </xf>
    <xf numFmtId="0" fontId="4" fillId="0" borderId="10" xfId="53" applyFont="1" applyFill="1" applyBorder="1" applyAlignment="1">
      <alignment vertical="center" wrapText="1"/>
      <protection/>
    </xf>
    <xf numFmtId="0" fontId="4" fillId="0" borderId="10" xfId="53" applyFont="1" applyFill="1" applyBorder="1" applyAlignment="1">
      <alignment horizontal="center" vertical="center" wrapText="1"/>
      <protection/>
    </xf>
    <xf numFmtId="0" fontId="41" fillId="0" borderId="10" xfId="0" applyFont="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center"/>
    </xf>
    <xf numFmtId="185" fontId="4" fillId="0" borderId="10" xfId="0" applyNumberFormat="1" applyFont="1" applyBorder="1" applyAlignment="1">
      <alignment horizontal="center"/>
    </xf>
    <xf numFmtId="0" fontId="41" fillId="0" borderId="10" xfId="0" applyFont="1" applyBorder="1" applyAlignment="1">
      <alignment horizontal="center" vertical="top" wrapText="1"/>
    </xf>
    <xf numFmtId="1" fontId="4" fillId="33" borderId="10" xfId="53" applyNumberFormat="1" applyFont="1" applyFill="1" applyBorder="1" applyAlignment="1">
      <alignment horizontal="center" vertical="center" wrapText="1"/>
      <protection/>
    </xf>
    <xf numFmtId="1" fontId="4" fillId="33" borderId="10" xfId="53" applyNumberFormat="1" applyFont="1" applyFill="1" applyBorder="1" applyAlignment="1">
      <alignment horizontal="center" wrapText="1"/>
      <protection/>
    </xf>
    <xf numFmtId="0" fontId="39" fillId="0" borderId="11" xfId="0" applyFont="1" applyBorder="1" applyAlignment="1">
      <alignment horizontal="center" wrapText="1"/>
    </xf>
    <xf numFmtId="0" fontId="90" fillId="0" borderId="11" xfId="0" applyFont="1" applyBorder="1" applyAlignment="1">
      <alignment horizontal="center" wrapText="1"/>
    </xf>
    <xf numFmtId="0" fontId="30" fillId="0" borderId="10" xfId="0" applyFont="1" applyFill="1" applyBorder="1" applyAlignment="1">
      <alignment wrapText="1"/>
    </xf>
    <xf numFmtId="0" fontId="4" fillId="0" borderId="10" xfId="0" applyFont="1" applyFill="1" applyBorder="1" applyAlignment="1">
      <alignment wrapText="1"/>
    </xf>
    <xf numFmtId="0" fontId="4" fillId="0" borderId="0" xfId="0" applyFont="1" applyAlignment="1">
      <alignment/>
    </xf>
    <xf numFmtId="49" fontId="0" fillId="0" borderId="0" xfId="0" applyNumberFormat="1" applyAlignment="1">
      <alignment vertical="center"/>
    </xf>
    <xf numFmtId="0" fontId="4" fillId="0" borderId="10" xfId="0" applyFont="1" applyFill="1" applyBorder="1" applyAlignment="1">
      <alignment horizontal="center" wrapText="1"/>
    </xf>
    <xf numFmtId="0" fontId="5" fillId="0" borderId="10" xfId="0" applyFont="1" applyBorder="1" applyAlignment="1">
      <alignment horizontal="center"/>
    </xf>
    <xf numFmtId="0" fontId="89" fillId="0" borderId="10" xfId="0" applyFont="1" applyBorder="1" applyAlignment="1">
      <alignment horizontal="center" vertical="center" wrapText="1"/>
    </xf>
    <xf numFmtId="0" fontId="4" fillId="0" borderId="14" xfId="0" applyFont="1" applyBorder="1" applyAlignment="1">
      <alignment horizontal="center" wrapText="1"/>
    </xf>
    <xf numFmtId="0" fontId="19" fillId="0" borderId="10" xfId="0" applyFont="1" applyFill="1" applyBorder="1" applyAlignment="1">
      <alignment horizontal="center" vertical="center" wrapText="1"/>
    </xf>
    <xf numFmtId="198" fontId="12" fillId="0" borderId="10" xfId="0" applyNumberFormat="1" applyFont="1" applyFill="1" applyBorder="1" applyAlignment="1" applyProtection="1">
      <alignment horizontal="center" vertical="center"/>
      <protection locked="0"/>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4" fillId="0" borderId="14" xfId="0" applyFont="1" applyFill="1" applyBorder="1" applyAlignment="1">
      <alignment horizontal="center" wrapText="1"/>
    </xf>
    <xf numFmtId="0" fontId="4" fillId="0" borderId="15" xfId="0" applyFont="1" applyFill="1" applyBorder="1" applyAlignment="1">
      <alignment horizontal="center" wrapText="1"/>
    </xf>
    <xf numFmtId="0" fontId="39" fillId="0" borderId="12" xfId="0" applyFont="1" applyFill="1" applyBorder="1" applyAlignment="1">
      <alignment/>
    </xf>
    <xf numFmtId="0" fontId="41" fillId="0" borderId="11" xfId="0" applyFont="1" applyBorder="1" applyAlignment="1">
      <alignment/>
    </xf>
    <xf numFmtId="49" fontId="29" fillId="0" borderId="11" xfId="0" applyNumberFormat="1" applyFont="1" applyBorder="1" applyAlignment="1">
      <alignment horizontal="center" wrapText="1"/>
    </xf>
    <xf numFmtId="0" fontId="89" fillId="0" borderId="11" xfId="0" applyFont="1" applyBorder="1" applyAlignment="1">
      <alignment horizontal="center" vertical="center" wrapText="1"/>
    </xf>
    <xf numFmtId="0" fontId="4" fillId="0" borderId="11" xfId="0" applyFont="1" applyBorder="1" applyAlignment="1">
      <alignment horizontal="center" vertical="center"/>
    </xf>
    <xf numFmtId="0" fontId="39" fillId="0" borderId="14" xfId="0" applyFont="1" applyBorder="1" applyAlignment="1">
      <alignment/>
    </xf>
    <xf numFmtId="192" fontId="12" fillId="0" borderId="13" xfId="0" applyNumberFormat="1" applyFont="1" applyBorder="1" applyAlignment="1">
      <alignment horizontal="center" wrapText="1"/>
    </xf>
    <xf numFmtId="192" fontId="12" fillId="35" borderId="13" xfId="0" applyNumberFormat="1" applyFont="1" applyFill="1" applyBorder="1" applyAlignment="1">
      <alignment horizontal="center" wrapText="1"/>
    </xf>
    <xf numFmtId="0" fontId="12" fillId="0" borderId="11" xfId="0" applyFont="1" applyBorder="1" applyAlignment="1">
      <alignment horizontal="center"/>
    </xf>
    <xf numFmtId="0" fontId="12" fillId="0" borderId="10" xfId="0" applyFont="1" applyFill="1" applyBorder="1" applyAlignment="1">
      <alignment horizontal="center" wrapText="1"/>
    </xf>
    <xf numFmtId="0" fontId="17" fillId="0" borderId="10" xfId="0" applyFont="1" applyFill="1" applyBorder="1" applyAlignment="1">
      <alignment horizontal="center"/>
    </xf>
    <xf numFmtId="0" fontId="12" fillId="0" borderId="10" xfId="0" applyFont="1" applyFill="1" applyBorder="1" applyAlignment="1">
      <alignment vertical="top" wrapText="1"/>
    </xf>
    <xf numFmtId="0" fontId="12" fillId="0" borderId="14" xfId="0" applyFont="1" applyFill="1" applyBorder="1" applyAlignment="1">
      <alignment vertical="top" wrapText="1"/>
    </xf>
    <xf numFmtId="0" fontId="12" fillId="0" borderId="10" xfId="0" applyFont="1" applyFill="1" applyBorder="1" applyAlignment="1">
      <alignment horizontal="center"/>
    </xf>
    <xf numFmtId="0" fontId="18" fillId="0" borderId="10" xfId="0" applyFont="1" applyFill="1" applyBorder="1" applyAlignment="1">
      <alignment horizontal="center"/>
    </xf>
    <xf numFmtId="0" fontId="19" fillId="0" borderId="12" xfId="0" applyFont="1" applyFill="1" applyBorder="1" applyAlignment="1">
      <alignment/>
    </xf>
    <xf numFmtId="0" fontId="13" fillId="0" borderId="10" xfId="0" applyFont="1" applyFill="1" applyBorder="1" applyAlignment="1">
      <alignment horizontal="center" wrapText="1"/>
    </xf>
    <xf numFmtId="185" fontId="4" fillId="33" borderId="10" xfId="53" applyNumberFormat="1" applyFont="1" applyFill="1" applyBorder="1" applyAlignment="1">
      <alignment horizontal="center" vertical="center" wrapText="1"/>
      <protection/>
    </xf>
    <xf numFmtId="0" fontId="4" fillId="0" borderId="10" xfId="0" applyFont="1" applyFill="1" applyBorder="1" applyAlignment="1">
      <alignment vertical="center"/>
    </xf>
    <xf numFmtId="0" fontId="12" fillId="0" borderId="11" xfId="0" applyFont="1" applyBorder="1" applyAlignment="1">
      <alignment/>
    </xf>
    <xf numFmtId="0" fontId="0" fillId="0" borderId="11" xfId="0" applyBorder="1" applyAlignment="1">
      <alignment/>
    </xf>
    <xf numFmtId="0" fontId="89" fillId="0" borderId="11" xfId="0" applyFont="1" applyFill="1" applyBorder="1" applyAlignment="1">
      <alignment horizontal="center" wrapText="1"/>
    </xf>
    <xf numFmtId="0" fontId="17" fillId="0" borderId="11" xfId="0" applyFont="1" applyFill="1" applyBorder="1" applyAlignment="1">
      <alignment/>
    </xf>
    <xf numFmtId="0" fontId="13" fillId="0" borderId="0" xfId="0" applyFont="1" applyFill="1" applyAlignment="1">
      <alignment horizontal="center"/>
    </xf>
    <xf numFmtId="0" fontId="13"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88" fillId="0" borderId="11" xfId="0" applyFont="1" applyFill="1" applyBorder="1" applyAlignment="1">
      <alignment horizontal="center" wrapText="1"/>
    </xf>
    <xf numFmtId="49" fontId="88" fillId="0" borderId="11" xfId="0" applyNumberFormat="1" applyFont="1" applyFill="1" applyBorder="1" applyAlignment="1">
      <alignment horizontal="center" wrapText="1"/>
    </xf>
    <xf numFmtId="0" fontId="0" fillId="0" borderId="0" xfId="0" applyFont="1" applyFill="1" applyAlignment="1">
      <alignment/>
    </xf>
    <xf numFmtId="0" fontId="20" fillId="0" borderId="0" xfId="0" applyFont="1" applyFill="1" applyAlignment="1">
      <alignment/>
    </xf>
    <xf numFmtId="0" fontId="0" fillId="0" borderId="0" xfId="0" applyFont="1" applyFill="1" applyBorder="1" applyAlignment="1">
      <alignment/>
    </xf>
    <xf numFmtId="0" fontId="43" fillId="0" borderId="11" xfId="0" applyFont="1" applyFill="1" applyBorder="1" applyAlignment="1">
      <alignment/>
    </xf>
    <xf numFmtId="49" fontId="4" fillId="0" borderId="12" xfId="53" applyNumberFormat="1" applyFont="1" applyFill="1" applyBorder="1" applyAlignment="1">
      <alignment vertical="center" wrapText="1"/>
      <protection/>
    </xf>
    <xf numFmtId="0" fontId="4" fillId="0" borderId="10" xfId="53" applyFont="1" applyFill="1" applyBorder="1" applyAlignment="1">
      <alignment vertical="top" wrapText="1"/>
      <protection/>
    </xf>
    <xf numFmtId="0" fontId="4" fillId="0" borderId="12" xfId="53" applyFont="1" applyFill="1" applyBorder="1" applyAlignment="1">
      <alignment vertical="top" wrapText="1"/>
      <protection/>
    </xf>
    <xf numFmtId="0" fontId="21" fillId="0" borderId="14" xfId="0" applyFont="1" applyBorder="1" applyAlignment="1">
      <alignment horizontal="center" vertical="center" wrapText="1"/>
    </xf>
    <xf numFmtId="0" fontId="91" fillId="0" borderId="0" xfId="0" applyFont="1" applyAlignment="1">
      <alignment vertical="top" wrapText="1"/>
    </xf>
    <xf numFmtId="0" fontId="92" fillId="0" borderId="0" xfId="0" applyFont="1" applyAlignment="1">
      <alignment horizontal="center" vertical="center" wrapText="1"/>
    </xf>
    <xf numFmtId="0" fontId="93"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0" fillId="0" borderId="12" xfId="0" applyFont="1" applyBorder="1" applyAlignment="1">
      <alignment vertical="top" wrapText="1"/>
    </xf>
    <xf numFmtId="0" fontId="88" fillId="0" borderId="0" xfId="0" applyFont="1" applyAlignment="1">
      <alignment vertical="center" wrapText="1"/>
    </xf>
    <xf numFmtId="0" fontId="94" fillId="0" borderId="0" xfId="0" applyFont="1" applyAlignment="1">
      <alignment/>
    </xf>
    <xf numFmtId="0" fontId="92" fillId="0" borderId="10" xfId="0" applyFont="1" applyBorder="1" applyAlignment="1">
      <alignment horizontal="center" vertical="center" wrapText="1"/>
    </xf>
    <xf numFmtId="0" fontId="21" fillId="0" borderId="10" xfId="0" applyFont="1" applyBorder="1" applyAlignment="1">
      <alignment horizontal="center" vertical="center"/>
    </xf>
    <xf numFmtId="203" fontId="93" fillId="0" borderId="10" xfId="0" applyNumberFormat="1" applyFont="1" applyBorder="1" applyAlignment="1">
      <alignment vertical="center" wrapText="1"/>
    </xf>
    <xf numFmtId="202" fontId="93" fillId="0" borderId="10" xfId="0" applyNumberFormat="1" applyFont="1" applyBorder="1" applyAlignment="1">
      <alignment vertical="center" wrapText="1"/>
    </xf>
    <xf numFmtId="203" fontId="93" fillId="0" borderId="10" xfId="0" applyNumberFormat="1" applyFont="1" applyFill="1" applyBorder="1" applyAlignment="1">
      <alignment vertical="center" wrapText="1"/>
    </xf>
    <xf numFmtId="203" fontId="21" fillId="0" borderId="10" xfId="0" applyNumberFormat="1" applyFont="1" applyBorder="1" applyAlignment="1">
      <alignment horizontal="left" vertical="distributed" wrapText="1" indent="5"/>
    </xf>
    <xf numFmtId="202" fontId="21" fillId="0" borderId="10" xfId="0" applyNumberFormat="1" applyFont="1" applyBorder="1" applyAlignment="1">
      <alignment vertical="center" wrapText="1"/>
    </xf>
    <xf numFmtId="203" fontId="21" fillId="0" borderId="10" xfId="0" applyNumberFormat="1" applyFont="1" applyBorder="1" applyAlignment="1">
      <alignment horizontal="left" vertical="center" wrapText="1" indent="5"/>
    </xf>
    <xf numFmtId="0" fontId="42" fillId="0" borderId="12" xfId="0" applyFont="1" applyBorder="1" applyAlignment="1">
      <alignment vertical="center" wrapText="1"/>
    </xf>
    <xf numFmtId="0" fontId="4" fillId="0" borderId="10" xfId="0" applyFont="1" applyBorder="1" applyAlignment="1">
      <alignment/>
    </xf>
    <xf numFmtId="0" fontId="42" fillId="0" borderId="10" xfId="0" applyFont="1" applyBorder="1" applyAlignment="1">
      <alignment vertical="center" wrapText="1"/>
    </xf>
    <xf numFmtId="0" fontId="42" fillId="0" borderId="12" xfId="0" applyFont="1" applyBorder="1" applyAlignment="1">
      <alignment wrapText="1"/>
    </xf>
    <xf numFmtId="0" fontId="4" fillId="0" borderId="12" xfId="0" applyFont="1" applyBorder="1" applyAlignment="1">
      <alignment wrapText="1"/>
    </xf>
    <xf numFmtId="0" fontId="92" fillId="0" borderId="10" xfId="0" applyFont="1" applyFill="1" applyBorder="1" applyAlignment="1">
      <alignment horizontal="center" vertical="center" wrapText="1"/>
    </xf>
    <xf numFmtId="0" fontId="92" fillId="0" borderId="14" xfId="0" applyFont="1" applyBorder="1" applyAlignment="1">
      <alignment horizontal="center" vertical="center" wrapText="1"/>
    </xf>
    <xf numFmtId="0" fontId="15" fillId="0" borderId="10" xfId="0" applyFont="1" applyBorder="1" applyAlignment="1">
      <alignment horizontal="center" vertical="center"/>
    </xf>
    <xf numFmtId="202" fontId="92" fillId="0" borderId="10" xfId="0" applyNumberFormat="1" applyFont="1" applyBorder="1" applyAlignment="1">
      <alignment vertical="center" wrapText="1"/>
    </xf>
    <xf numFmtId="0" fontId="95" fillId="0" borderId="10" xfId="0" applyFont="1" applyBorder="1" applyAlignment="1">
      <alignment horizontal="center" vertical="center" wrapText="1"/>
    </xf>
    <xf numFmtId="1" fontId="92"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202" fontId="12" fillId="0" borderId="10" xfId="0" applyNumberFormat="1" applyFont="1" applyBorder="1" applyAlignment="1">
      <alignment vertical="center" wrapText="1"/>
    </xf>
    <xf numFmtId="202" fontId="92" fillId="0" borderId="10" xfId="0" applyNumberFormat="1" applyFont="1" applyFill="1" applyBorder="1" applyAlignment="1">
      <alignment vertical="center" wrapText="1"/>
    </xf>
    <xf numFmtId="1" fontId="12" fillId="0" borderId="10" xfId="0" applyNumberFormat="1" applyFont="1" applyBorder="1" applyAlignment="1">
      <alignment horizontal="center" vertical="center" wrapText="1"/>
    </xf>
    <xf numFmtId="0" fontId="96" fillId="0" borderId="10" xfId="0" applyFont="1" applyBorder="1" applyAlignment="1">
      <alignment horizontal="center" vertical="center" wrapText="1"/>
    </xf>
    <xf numFmtId="0" fontId="92" fillId="0" borderId="0" xfId="0" applyFont="1" applyFill="1" applyAlignment="1">
      <alignment horizontal="center" vertical="center" wrapText="1"/>
    </xf>
    <xf numFmtId="0" fontId="93" fillId="0" borderId="1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94" fillId="0" borderId="0" xfId="0" applyFont="1" applyFill="1" applyAlignment="1">
      <alignment/>
    </xf>
    <xf numFmtId="0" fontId="97" fillId="0" borderId="0" xfId="0" applyFont="1" applyFill="1" applyAlignment="1">
      <alignment/>
    </xf>
    <xf numFmtId="0" fontId="95" fillId="0" borderId="10"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12" fillId="0" borderId="10" xfId="0" applyFont="1" applyBorder="1" applyAlignment="1">
      <alignment/>
    </xf>
    <xf numFmtId="0" fontId="12" fillId="0" borderId="10" xfId="0" applyFont="1" applyBorder="1" applyAlignment="1">
      <alignment horizontal="center"/>
    </xf>
    <xf numFmtId="0" fontId="92" fillId="0" borderId="10" xfId="0" applyFont="1" applyBorder="1" applyAlignment="1">
      <alignment horizontal="center" vertical="center" wrapText="1"/>
    </xf>
    <xf numFmtId="198" fontId="17" fillId="0" borderId="10"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5" fillId="0" borderId="0" xfId="0" applyFont="1" applyBorder="1" applyAlignment="1">
      <alignment vertical="center" wrapText="1"/>
    </xf>
    <xf numFmtId="202" fontId="92" fillId="0" borderId="0" xfId="0" applyNumberFormat="1" applyFont="1" applyBorder="1" applyAlignment="1">
      <alignment vertical="center" wrapText="1"/>
    </xf>
    <xf numFmtId="202" fontId="92" fillId="0" borderId="0" xfId="0" applyNumberFormat="1" applyFont="1" applyFill="1" applyBorder="1" applyAlignment="1">
      <alignment vertical="center" wrapText="1"/>
    </xf>
    <xf numFmtId="202" fontId="12" fillId="0" borderId="0" xfId="0" applyNumberFormat="1" applyFont="1" applyBorder="1" applyAlignment="1">
      <alignment vertical="center" wrapText="1"/>
    </xf>
    <xf numFmtId="0" fontId="46" fillId="0" borderId="10" xfId="0" applyFont="1" applyBorder="1" applyAlignment="1">
      <alignment horizontal="center" vertical="center" wrapText="1"/>
    </xf>
    <xf numFmtId="0" fontId="98" fillId="0" borderId="10" xfId="0" applyFont="1" applyBorder="1" applyAlignment="1">
      <alignment vertical="center" wrapText="1"/>
    </xf>
    <xf numFmtId="0" fontId="98" fillId="0" borderId="10" xfId="0" applyFont="1" applyBorder="1" applyAlignment="1">
      <alignment horizontal="center" vertical="center" wrapText="1"/>
    </xf>
    <xf numFmtId="0" fontId="12" fillId="0" borderId="10" xfId="53" applyFont="1" applyFill="1" applyBorder="1" applyAlignment="1">
      <alignment vertical="top" wrapText="1"/>
      <protection/>
    </xf>
    <xf numFmtId="0" fontId="30" fillId="0" borderId="10" xfId="0" applyFont="1" applyBorder="1" applyAlignment="1">
      <alignment/>
    </xf>
    <xf numFmtId="0" fontId="22" fillId="0" borderId="14" xfId="0" applyFont="1" applyBorder="1" applyAlignment="1">
      <alignment horizontal="center" vertical="center"/>
    </xf>
    <xf numFmtId="198" fontId="12" fillId="0" borderId="14" xfId="0" applyNumberFormat="1" applyFont="1" applyFill="1" applyBorder="1" applyAlignment="1" applyProtection="1">
      <alignment horizontal="center" vertical="center"/>
      <protection locked="0"/>
    </xf>
    <xf numFmtId="3" fontId="12" fillId="0" borderId="10" xfId="53" applyNumberFormat="1" applyFont="1" applyFill="1" applyBorder="1" applyAlignment="1">
      <alignment horizontal="center" vertical="center" wrapText="1"/>
      <protection/>
    </xf>
    <xf numFmtId="0" fontId="12" fillId="0" borderId="10" xfId="0" applyFont="1" applyFill="1" applyBorder="1" applyAlignment="1">
      <alignment horizontal="center" vertical="center"/>
    </xf>
    <xf numFmtId="0" fontId="31" fillId="0" borderId="10" xfId="0" applyFont="1" applyBorder="1" applyAlignment="1">
      <alignment vertical="center" wrapText="1"/>
    </xf>
    <xf numFmtId="0" fontId="98" fillId="0" borderId="10" xfId="0" applyFont="1" applyBorder="1" applyAlignment="1">
      <alignment horizontal="center" wrapText="1"/>
    </xf>
    <xf numFmtId="0" fontId="15" fillId="0" borderId="14" xfId="0" applyFont="1" applyBorder="1" applyAlignment="1">
      <alignment horizontal="center"/>
    </xf>
    <xf numFmtId="0" fontId="29" fillId="0" borderId="10" xfId="0" applyFont="1" applyBorder="1" applyAlignment="1">
      <alignment vertical="center" wrapText="1"/>
    </xf>
    <xf numFmtId="0" fontId="15" fillId="0" borderId="10" xfId="53" applyFont="1" applyFill="1" applyBorder="1" applyAlignment="1">
      <alignment vertical="top" wrapText="1"/>
      <protection/>
    </xf>
    <xf numFmtId="192" fontId="4" fillId="0" borderId="10" xfId="0" applyNumberFormat="1" applyFont="1" applyBorder="1" applyAlignment="1">
      <alignment horizontal="center" vertical="center"/>
    </xf>
    <xf numFmtId="0" fontId="94" fillId="0" borderId="10" xfId="0" applyFont="1" applyFill="1" applyBorder="1" applyAlignment="1">
      <alignment horizontal="center" wrapText="1"/>
    </xf>
    <xf numFmtId="202" fontId="94" fillId="0" borderId="16" xfId="0" applyNumberFormat="1" applyFont="1" applyFill="1" applyBorder="1" applyAlignment="1">
      <alignment horizontal="center" wrapText="1"/>
    </xf>
    <xf numFmtId="192" fontId="39" fillId="0" borderId="10" xfId="0" applyNumberFormat="1" applyFont="1" applyBorder="1" applyAlignment="1">
      <alignment horizontal="center" vertical="center" wrapText="1"/>
    </xf>
    <xf numFmtId="207" fontId="94" fillId="0" borderId="10" xfId="0" applyNumberFormat="1" applyFont="1" applyFill="1" applyBorder="1" applyAlignment="1">
      <alignment horizontal="left" vertical="center" wrapText="1" indent="3"/>
    </xf>
    <xf numFmtId="192" fontId="39" fillId="0" borderId="10" xfId="0" applyNumberFormat="1" applyFont="1" applyFill="1" applyBorder="1" applyAlignment="1">
      <alignment horizontal="center" vertical="center" wrapText="1"/>
    </xf>
    <xf numFmtId="0" fontId="92" fillId="0" borderId="10" xfId="0" applyFont="1" applyBorder="1" applyAlignment="1">
      <alignment horizontal="center" vertical="center" wrapText="1"/>
    </xf>
    <xf numFmtId="0" fontId="12" fillId="0" borderId="14" xfId="0" applyFont="1" applyBorder="1" applyAlignment="1">
      <alignment horizontal="center"/>
    </xf>
    <xf numFmtId="0" fontId="92" fillId="0" borderId="10" xfId="0" applyFont="1" applyFill="1" applyBorder="1" applyAlignment="1">
      <alignment horizontal="center" vertical="center" wrapText="1"/>
    </xf>
    <xf numFmtId="198" fontId="17" fillId="0" borderId="14" xfId="0" applyNumberFormat="1" applyFont="1" applyFill="1" applyBorder="1" applyAlignment="1" applyProtection="1">
      <alignment horizontal="center" vertical="center"/>
      <protection locked="0"/>
    </xf>
    <xf numFmtId="0" fontId="5" fillId="0" borderId="10" xfId="0" applyFont="1" applyBorder="1" applyAlignment="1">
      <alignment/>
    </xf>
    <xf numFmtId="0" fontId="39" fillId="0" borderId="10" xfId="0" applyFont="1" applyBorder="1" applyAlignment="1">
      <alignment vertical="center"/>
    </xf>
    <xf numFmtId="49" fontId="4" fillId="0" borderId="10" xfId="53" applyNumberFormat="1" applyFont="1" applyFill="1" applyBorder="1" applyAlignment="1">
      <alignment vertical="center" wrapText="1"/>
      <protection/>
    </xf>
    <xf numFmtId="202" fontId="97" fillId="0" borderId="10" xfId="0" applyNumberFormat="1" applyFont="1" applyFill="1" applyBorder="1" applyAlignment="1">
      <alignment horizontal="center" vertical="center" wrapText="1"/>
    </xf>
    <xf numFmtId="0" fontId="12" fillId="0" borderId="10" xfId="53" applyFont="1" applyFill="1" applyBorder="1" applyAlignment="1">
      <alignment horizontal="center" vertical="center" wrapText="1"/>
      <protection/>
    </xf>
    <xf numFmtId="0" fontId="17" fillId="0" borderId="10" xfId="0" applyFont="1" applyBorder="1" applyAlignment="1">
      <alignment/>
    </xf>
    <xf numFmtId="0" fontId="12" fillId="0" borderId="10" xfId="53" applyFont="1" applyFill="1" applyBorder="1" applyAlignment="1">
      <alignment vertical="center" wrapText="1"/>
      <protection/>
    </xf>
    <xf numFmtId="185" fontId="12" fillId="0" borderId="10" xfId="53" applyNumberFormat="1" applyFont="1" applyFill="1" applyBorder="1" applyAlignment="1">
      <alignment horizontal="center" vertical="center" wrapText="1"/>
      <protection/>
    </xf>
    <xf numFmtId="0" fontId="27" fillId="0" borderId="10" xfId="0" applyFont="1" applyFill="1" applyBorder="1" applyAlignment="1">
      <alignment vertical="center" wrapText="1"/>
    </xf>
    <xf numFmtId="0" fontId="12" fillId="0" borderId="10" xfId="0" applyFont="1" applyFill="1" applyBorder="1" applyAlignment="1">
      <alignment vertical="center"/>
    </xf>
    <xf numFmtId="0" fontId="17" fillId="0" borderId="10" xfId="0" applyFont="1" applyFill="1" applyBorder="1" applyAlignment="1">
      <alignment vertical="center"/>
    </xf>
    <xf numFmtId="0" fontId="27" fillId="0" borderId="10" xfId="0" applyFont="1" applyBorder="1" applyAlignment="1">
      <alignment vertical="center" wrapText="1"/>
    </xf>
    <xf numFmtId="0" fontId="17" fillId="0" borderId="10" xfId="0" applyFont="1" applyBorder="1" applyAlignment="1">
      <alignment vertical="top" wrapText="1"/>
    </xf>
    <xf numFmtId="0" fontId="12" fillId="0" borderId="14" xfId="0" applyFont="1" applyBorder="1" applyAlignment="1">
      <alignment horizontal="center" vertical="center"/>
    </xf>
    <xf numFmtId="0" fontId="12" fillId="33" borderId="10" xfId="0" applyFont="1" applyFill="1" applyBorder="1" applyAlignment="1">
      <alignment horizontal="center" vertical="center"/>
    </xf>
    <xf numFmtId="0" fontId="92" fillId="0" borderId="10" xfId="0" applyFont="1" applyBorder="1" applyAlignment="1">
      <alignment horizontal="center" vertical="center" wrapText="1"/>
    </xf>
    <xf numFmtId="0" fontId="13" fillId="0" borderId="10" xfId="0" applyFont="1" applyFill="1" applyBorder="1" applyAlignment="1">
      <alignment vertical="center" wrapText="1"/>
    </xf>
    <xf numFmtId="0" fontId="93" fillId="0" borderId="0" xfId="0" applyFont="1" applyAlignment="1">
      <alignment horizontal="center" vertical="center" wrapText="1"/>
    </xf>
    <xf numFmtId="0" fontId="21" fillId="0" borderId="0" xfId="0" applyFont="1" applyAlignment="1">
      <alignment horizontal="right"/>
    </xf>
    <xf numFmtId="0" fontId="42" fillId="0" borderId="12" xfId="0" applyFont="1" applyFill="1" applyBorder="1" applyAlignment="1">
      <alignment vertical="center" wrapText="1"/>
    </xf>
    <xf numFmtId="0" fontId="5" fillId="0" borderId="10" xfId="0" applyFont="1" applyFill="1" applyBorder="1" applyAlignment="1">
      <alignment/>
    </xf>
    <xf numFmtId="0" fontId="42" fillId="0" borderId="10" xfId="0" applyFont="1" applyFill="1" applyBorder="1" applyAlignment="1">
      <alignment vertical="center" wrapText="1"/>
    </xf>
    <xf numFmtId="0" fontId="42" fillId="0" borderId="11" xfId="0" applyFont="1" applyFill="1" applyBorder="1" applyAlignment="1">
      <alignment vertical="center" wrapText="1"/>
    </xf>
    <xf numFmtId="0" fontId="42" fillId="0" borderId="13" xfId="0" applyFont="1" applyFill="1" applyBorder="1" applyAlignment="1">
      <alignment vertical="center" wrapText="1"/>
    </xf>
    <xf numFmtId="0" fontId="92" fillId="0" borderId="10" xfId="0" applyFont="1" applyBorder="1" applyAlignment="1">
      <alignment horizontal="center" wrapText="1"/>
    </xf>
    <xf numFmtId="0" fontId="19" fillId="0" borderId="12" xfId="0" applyFont="1" applyBorder="1" applyAlignment="1">
      <alignment/>
    </xf>
    <xf numFmtId="49" fontId="12" fillId="0" borderId="12" xfId="53" applyNumberFormat="1" applyFont="1" applyFill="1" applyBorder="1" applyAlignment="1">
      <alignment vertical="center" wrapText="1"/>
      <protection/>
    </xf>
    <xf numFmtId="0" fontId="4" fillId="0" borderId="10" xfId="0" applyFont="1" applyFill="1" applyBorder="1" applyAlignment="1">
      <alignment horizontal="center"/>
    </xf>
    <xf numFmtId="0" fontId="12" fillId="0" borderId="14" xfId="0" applyFont="1" applyFill="1" applyBorder="1" applyAlignment="1">
      <alignment horizontal="center"/>
    </xf>
    <xf numFmtId="0" fontId="12" fillId="0" borderId="14" xfId="0" applyFont="1" applyFill="1" applyBorder="1" applyAlignment="1">
      <alignment horizontal="center" vertical="center"/>
    </xf>
    <xf numFmtId="198" fontId="12" fillId="0" borderId="14" xfId="0" applyNumberFormat="1" applyFont="1" applyFill="1" applyBorder="1" applyAlignment="1" applyProtection="1">
      <alignment vertical="center"/>
      <protection locked="0"/>
    </xf>
    <xf numFmtId="208" fontId="12" fillId="0" borderId="14" xfId="0" applyNumberFormat="1" applyFont="1" applyFill="1" applyBorder="1" applyAlignment="1" applyProtection="1">
      <alignment horizontal="center" vertical="center"/>
      <protection locked="0"/>
    </xf>
    <xf numFmtId="3" fontId="12" fillId="0" borderId="10" xfId="53" applyNumberFormat="1" applyFont="1" applyFill="1" applyBorder="1" applyAlignment="1">
      <alignment vertical="top" wrapText="1"/>
      <protection/>
    </xf>
    <xf numFmtId="3" fontId="97" fillId="0" borderId="10" xfId="0" applyNumberFormat="1" applyFont="1" applyFill="1" applyBorder="1" applyAlignment="1">
      <alignment horizontal="center" vertical="center" wrapText="1"/>
    </xf>
    <xf numFmtId="198" fontId="12" fillId="0" borderId="10" xfId="0" applyNumberFormat="1" applyFont="1" applyFill="1" applyBorder="1" applyAlignment="1" applyProtection="1">
      <alignment horizontal="center"/>
      <protection locked="0"/>
    </xf>
    <xf numFmtId="49" fontId="12" fillId="0" borderId="12" xfId="53" applyNumberFormat="1" applyFont="1" applyFill="1" applyBorder="1" applyAlignment="1">
      <alignment horizontal="center" vertical="center" wrapText="1"/>
      <protection/>
    </xf>
    <xf numFmtId="0" fontId="19" fillId="0" borderId="10" xfId="0" applyFont="1" applyFill="1" applyBorder="1" applyAlignment="1">
      <alignment vertical="center" wrapText="1"/>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wrapText="1"/>
    </xf>
    <xf numFmtId="198" fontId="12" fillId="0" borderId="10" xfId="0" applyNumberFormat="1" applyFont="1" applyFill="1" applyBorder="1" applyAlignment="1" applyProtection="1">
      <alignment vertical="center"/>
      <protection locked="0"/>
    </xf>
    <xf numFmtId="198" fontId="5" fillId="0" borderId="10" xfId="0" applyNumberFormat="1" applyFont="1" applyFill="1" applyBorder="1" applyAlignment="1" applyProtection="1">
      <alignment vertical="center"/>
      <protection locked="0"/>
    </xf>
    <xf numFmtId="0" fontId="97" fillId="0" borderId="0" xfId="0" applyFont="1" applyAlignment="1">
      <alignment/>
    </xf>
    <xf numFmtId="185" fontId="12" fillId="0" borderId="10" xfId="0" applyNumberFormat="1" applyFont="1" applyFill="1" applyBorder="1" applyAlignment="1">
      <alignment/>
    </xf>
    <xf numFmtId="192" fontId="12" fillId="0" borderId="10" xfId="0" applyNumberFormat="1" applyFont="1" applyFill="1" applyBorder="1" applyAlignment="1">
      <alignment horizontal="center"/>
    </xf>
    <xf numFmtId="0" fontId="18" fillId="0" borderId="10" xfId="0" applyFont="1" applyBorder="1" applyAlignment="1">
      <alignment horizontal="center" vertical="top" wrapText="1"/>
    </xf>
    <xf numFmtId="0" fontId="27" fillId="0" borderId="12" xfId="0" applyFont="1" applyBorder="1" applyAlignment="1">
      <alignment vertical="center" wrapText="1"/>
    </xf>
    <xf numFmtId="0" fontId="12" fillId="0" borderId="14" xfId="0" applyFont="1" applyBorder="1" applyAlignment="1">
      <alignment/>
    </xf>
    <xf numFmtId="0" fontId="12" fillId="0" borderId="14" xfId="0" applyFont="1" applyBorder="1" applyAlignment="1">
      <alignment vertical="top" wrapText="1"/>
    </xf>
    <xf numFmtId="0" fontId="27" fillId="0" borderId="13" xfId="0" applyFont="1" applyBorder="1" applyAlignment="1">
      <alignment vertical="center" wrapText="1"/>
    </xf>
    <xf numFmtId="1" fontId="12" fillId="0" borderId="10" xfId="53" applyNumberFormat="1" applyFont="1" applyFill="1" applyBorder="1" applyAlignment="1">
      <alignment horizontal="center" vertical="center" wrapText="1"/>
      <protection/>
    </xf>
    <xf numFmtId="0" fontId="45" fillId="0" borderId="10" xfId="0" applyFont="1" applyBorder="1" applyAlignment="1">
      <alignment horizontal="center" wrapText="1"/>
    </xf>
    <xf numFmtId="0" fontId="27" fillId="0" borderId="0" xfId="0" applyFont="1" applyBorder="1" applyAlignment="1">
      <alignment horizontal="left" vertical="center" wrapText="1"/>
    </xf>
    <xf numFmtId="0" fontId="12" fillId="0" borderId="0" xfId="0" applyFont="1" applyBorder="1" applyAlignment="1">
      <alignment horizontal="center" wrapText="1"/>
    </xf>
    <xf numFmtId="0" fontId="12" fillId="0" borderId="12" xfId="53" applyFont="1" applyFill="1" applyBorder="1" applyAlignment="1">
      <alignment vertical="center" wrapText="1"/>
      <protection/>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49" fontId="17" fillId="0" borderId="12" xfId="53" applyNumberFormat="1" applyFont="1" applyFill="1" applyBorder="1" applyAlignment="1">
      <alignment vertical="center" wrapText="1"/>
      <protection/>
    </xf>
    <xf numFmtId="49" fontId="12" fillId="0" borderId="0" xfId="53" applyNumberFormat="1" applyFont="1" applyFill="1" applyBorder="1" applyAlignment="1">
      <alignment horizontal="left" vertical="center" wrapText="1"/>
      <protection/>
    </xf>
    <xf numFmtId="49" fontId="12" fillId="0" borderId="10" xfId="53" applyNumberFormat="1" applyFont="1" applyFill="1" applyBorder="1" applyAlignment="1">
      <alignment horizontal="center" vertical="center" wrapText="1"/>
      <protection/>
    </xf>
    <xf numFmtId="0" fontId="19" fillId="0" borderId="14" xfId="0" applyFont="1" applyBorder="1" applyAlignment="1">
      <alignment vertical="center"/>
    </xf>
    <xf numFmtId="0" fontId="12" fillId="0" borderId="10" xfId="0" applyFont="1" applyBorder="1" applyAlignment="1">
      <alignment/>
    </xf>
    <xf numFmtId="0" fontId="12" fillId="0" borderId="14" xfId="0" applyFont="1" applyBorder="1" applyAlignment="1">
      <alignment vertical="center"/>
    </xf>
    <xf numFmtId="2" fontId="12" fillId="0" borderId="10" xfId="0" applyNumberFormat="1" applyFont="1" applyFill="1" applyBorder="1" applyAlignment="1">
      <alignment horizontal="center"/>
    </xf>
    <xf numFmtId="0" fontId="27" fillId="0" borderId="10" xfId="0" applyFont="1" applyBorder="1" applyAlignment="1">
      <alignment horizontal="left" vertical="center" wrapText="1"/>
    </xf>
    <xf numFmtId="0" fontId="99" fillId="0" borderId="10" xfId="0" applyFont="1" applyBorder="1" applyAlignment="1">
      <alignment horizontal="left" vertical="center" wrapText="1"/>
    </xf>
    <xf numFmtId="3" fontId="12" fillId="0" borderId="10" xfId="53" applyNumberFormat="1" applyFont="1" applyFill="1" applyBorder="1" applyAlignment="1">
      <alignment wrapText="1"/>
      <protection/>
    </xf>
    <xf numFmtId="3" fontId="12" fillId="0" borderId="10" xfId="53" applyNumberFormat="1" applyFont="1" applyFill="1" applyBorder="1" applyAlignment="1">
      <alignment horizontal="center" wrapText="1"/>
      <protection/>
    </xf>
    <xf numFmtId="3" fontId="97" fillId="0" borderId="10" xfId="0" applyNumberFormat="1" applyFont="1" applyFill="1" applyBorder="1" applyAlignment="1">
      <alignment horizontal="center" wrapText="1"/>
    </xf>
    <xf numFmtId="202" fontId="97" fillId="0" borderId="10" xfId="0" applyNumberFormat="1" applyFont="1" applyFill="1" applyBorder="1" applyAlignment="1">
      <alignment wrapText="1"/>
    </xf>
    <xf numFmtId="0" fontId="97" fillId="0" borderId="10" xfId="0" applyFont="1" applyFill="1" applyBorder="1" applyAlignment="1">
      <alignment horizontal="center" vertical="center" wrapText="1"/>
    </xf>
    <xf numFmtId="202" fontId="97" fillId="0" borderId="10" xfId="0" applyNumberFormat="1" applyFont="1" applyFill="1" applyBorder="1" applyAlignment="1">
      <alignment horizontal="center" wrapText="1"/>
    </xf>
    <xf numFmtId="0" fontId="97" fillId="0" borderId="10" xfId="0" applyFont="1" applyFill="1" applyBorder="1" applyAlignment="1">
      <alignment/>
    </xf>
    <xf numFmtId="0" fontId="97" fillId="0" borderId="10" xfId="0" applyFont="1" applyBorder="1" applyAlignment="1">
      <alignment/>
    </xf>
    <xf numFmtId="185" fontId="12" fillId="0" borderId="16" xfId="0" applyNumberFormat="1" applyFont="1" applyFill="1" applyBorder="1" applyAlignment="1">
      <alignment/>
    </xf>
    <xf numFmtId="192" fontId="12" fillId="0" borderId="16" xfId="0" applyNumberFormat="1" applyFont="1" applyFill="1" applyBorder="1" applyAlignment="1">
      <alignment horizontal="center"/>
    </xf>
    <xf numFmtId="3" fontId="97" fillId="0" borderId="10" xfId="0" applyNumberFormat="1" applyFont="1" applyFill="1" applyBorder="1" applyAlignment="1">
      <alignment horizontal="center" vertical="center"/>
    </xf>
    <xf numFmtId="0" fontId="31" fillId="0" borderId="12" xfId="0" applyFont="1" applyFill="1" applyBorder="1" applyAlignment="1">
      <alignment vertical="center" wrapText="1"/>
    </xf>
    <xf numFmtId="0" fontId="17" fillId="0" borderId="12" xfId="0" applyNumberFormat="1" applyFont="1" applyFill="1" applyBorder="1" applyAlignment="1">
      <alignment wrapText="1"/>
    </xf>
    <xf numFmtId="0" fontId="17" fillId="0" borderId="13" xfId="0" applyNumberFormat="1" applyFont="1" applyFill="1" applyBorder="1" applyAlignment="1">
      <alignment wrapText="1"/>
    </xf>
    <xf numFmtId="0" fontId="31" fillId="0" borderId="10" xfId="0" applyFont="1" applyFill="1" applyBorder="1" applyAlignment="1">
      <alignment vertical="center" wrapText="1"/>
    </xf>
    <xf numFmtId="0" fontId="31" fillId="0" borderId="13" xfId="0" applyFont="1" applyFill="1" applyBorder="1" applyAlignment="1">
      <alignment vertical="center" wrapText="1"/>
    </xf>
    <xf numFmtId="0" fontId="41" fillId="0" borderId="10" xfId="0" applyFont="1" applyFill="1" applyBorder="1" applyAlignment="1">
      <alignment/>
    </xf>
    <xf numFmtId="0" fontId="12" fillId="0" borderId="13" xfId="0" applyFont="1" applyFill="1" applyBorder="1" applyAlignment="1">
      <alignment horizontal="center"/>
    </xf>
    <xf numFmtId="0" fontId="15" fillId="0" borderId="10" xfId="0" applyFont="1" applyFill="1" applyBorder="1" applyAlignment="1">
      <alignment/>
    </xf>
    <xf numFmtId="0" fontId="15" fillId="0" borderId="10" xfId="0" applyFont="1" applyFill="1" applyBorder="1" applyAlignment="1">
      <alignment horizontal="center"/>
    </xf>
    <xf numFmtId="0" fontId="98" fillId="0" borderId="12" xfId="0" applyFont="1" applyBorder="1" applyAlignment="1">
      <alignment vertical="center" wrapText="1"/>
    </xf>
    <xf numFmtId="0" fontId="27" fillId="0" borderId="10" xfId="0" applyFont="1" applyFill="1" applyBorder="1" applyAlignment="1">
      <alignment horizontal="center" wrapText="1"/>
    </xf>
    <xf numFmtId="0" fontId="29" fillId="0" borderId="10" xfId="0" applyFont="1" applyFill="1" applyBorder="1" applyAlignment="1">
      <alignment horizontal="center" vertical="center" wrapText="1"/>
    </xf>
    <xf numFmtId="1" fontId="19"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2" fontId="19" fillId="0" borderId="10" xfId="0" applyNumberFormat="1" applyFont="1" applyBorder="1" applyAlignment="1">
      <alignment horizontal="center" vertical="center" wrapText="1"/>
    </xf>
    <xf numFmtId="185" fontId="12"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185" fontId="19"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3" fontId="4" fillId="0"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top" wrapText="1"/>
    </xf>
    <xf numFmtId="3" fontId="19" fillId="0" borderId="10" xfId="0" applyNumberFormat="1" applyFont="1" applyBorder="1" applyAlignment="1">
      <alignment horizontal="center" vertical="center" wrapText="1"/>
    </xf>
    <xf numFmtId="49" fontId="34" fillId="0" borderId="0" xfId="0" applyNumberFormat="1" applyFont="1" applyAlignment="1">
      <alignment vertical="center"/>
    </xf>
    <xf numFmtId="0" fontId="27" fillId="0" borderId="10" xfId="0" applyFont="1" applyFill="1" applyBorder="1" applyAlignment="1">
      <alignment wrapText="1"/>
    </xf>
    <xf numFmtId="0" fontId="19" fillId="0" borderId="13" xfId="0" applyFont="1" applyFill="1" applyBorder="1" applyAlignment="1">
      <alignment wrapText="1"/>
    </xf>
    <xf numFmtId="0" fontId="19" fillId="0" borderId="12" xfId="0" applyFont="1" applyFill="1" applyBorder="1" applyAlignment="1">
      <alignment wrapText="1"/>
    </xf>
    <xf numFmtId="0" fontId="27" fillId="0" borderId="12" xfId="0" applyFont="1" applyFill="1" applyBorder="1" applyAlignment="1">
      <alignment wrapText="1"/>
    </xf>
    <xf numFmtId="49" fontId="12" fillId="0" borderId="10" xfId="53" applyNumberFormat="1" applyFont="1" applyFill="1" applyBorder="1" applyAlignment="1">
      <alignment wrapText="1"/>
      <protection/>
    </xf>
    <xf numFmtId="49" fontId="12" fillId="0" borderId="10" xfId="53" applyNumberFormat="1" applyFont="1" applyFill="1" applyBorder="1" applyAlignment="1">
      <alignment horizontal="center" wrapText="1"/>
      <protection/>
    </xf>
    <xf numFmtId="3" fontId="12" fillId="0" borderId="10" xfId="0" applyNumberFormat="1" applyFont="1" applyFill="1" applyBorder="1" applyAlignment="1">
      <alignment vertical="center"/>
    </xf>
    <xf numFmtId="3" fontId="12" fillId="0" borderId="10" xfId="0" applyNumberFormat="1" applyFont="1" applyFill="1" applyBorder="1" applyAlignment="1">
      <alignment horizontal="center" vertical="center"/>
    </xf>
    <xf numFmtId="1" fontId="97" fillId="0" borderId="10" xfId="0" applyNumberFormat="1" applyFont="1" applyFill="1" applyBorder="1" applyAlignment="1">
      <alignment horizontal="center"/>
    </xf>
    <xf numFmtId="202" fontId="12" fillId="0" borderId="10" xfId="0" applyNumberFormat="1" applyFont="1" applyBorder="1" applyAlignment="1">
      <alignment horizontal="left" vertical="center" wrapText="1" indent="1"/>
    </xf>
    <xf numFmtId="202" fontId="12" fillId="0" borderId="10" xfId="0" applyNumberFormat="1" applyFont="1" applyBorder="1" applyAlignment="1">
      <alignment horizontal="left" vertical="center" wrapText="1" indent="2"/>
    </xf>
    <xf numFmtId="3" fontId="6" fillId="35" borderId="0" xfId="0" applyNumberFormat="1" applyFont="1" applyFill="1" applyAlignment="1">
      <alignment/>
    </xf>
    <xf numFmtId="3" fontId="0" fillId="0" borderId="0" xfId="0" applyNumberFormat="1" applyAlignment="1">
      <alignment/>
    </xf>
    <xf numFmtId="3" fontId="0" fillId="35" borderId="0" xfId="0" applyNumberFormat="1" applyFill="1" applyAlignment="1">
      <alignment/>
    </xf>
    <xf numFmtId="3" fontId="6" fillId="0" borderId="0" xfId="0" applyNumberFormat="1" applyFont="1" applyAlignment="1">
      <alignment/>
    </xf>
    <xf numFmtId="3" fontId="34" fillId="35" borderId="0" xfId="0" applyNumberFormat="1" applyFont="1" applyFill="1" applyAlignment="1">
      <alignment vertical="center"/>
    </xf>
    <xf numFmtId="3" fontId="34" fillId="0" borderId="0" xfId="0" applyNumberFormat="1" applyFont="1" applyAlignment="1">
      <alignment vertical="center"/>
    </xf>
    <xf numFmtId="3" fontId="0" fillId="0" borderId="0" xfId="0" applyNumberFormat="1" applyAlignment="1">
      <alignment vertical="center"/>
    </xf>
    <xf numFmtId="184" fontId="34" fillId="0" borderId="0" xfId="0" applyNumberFormat="1" applyFont="1" applyAlignment="1">
      <alignment vertical="center"/>
    </xf>
    <xf numFmtId="184" fontId="0" fillId="0" borderId="0" xfId="0" applyNumberFormat="1" applyAlignment="1">
      <alignment/>
    </xf>
    <xf numFmtId="4" fontId="0" fillId="0" borderId="0" xfId="0" applyNumberFormat="1" applyAlignment="1">
      <alignment/>
    </xf>
    <xf numFmtId="0" fontId="92" fillId="0" borderId="10" xfId="0" applyFont="1" applyBorder="1" applyAlignment="1">
      <alignment horizontal="center" vertical="center" wrapText="1"/>
    </xf>
    <xf numFmtId="0" fontId="4" fillId="0" borderId="10" xfId="0" applyFont="1" applyBorder="1" applyAlignment="1">
      <alignment vertical="center" wrapText="1"/>
    </xf>
    <xf numFmtId="0" fontId="9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202" fontId="89" fillId="0" borderId="10" xfId="0" applyNumberFormat="1" applyFont="1" applyBorder="1" applyAlignment="1">
      <alignment horizontal="center" vertical="center" wrapText="1"/>
    </xf>
    <xf numFmtId="43" fontId="100" fillId="0" borderId="1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2" borderId="0" xfId="0" applyFill="1" applyAlignment="1">
      <alignment/>
    </xf>
    <xf numFmtId="202" fontId="12" fillId="0" borderId="10" xfId="0" applyNumberFormat="1" applyFont="1" applyBorder="1" applyAlignment="1">
      <alignment horizontal="left" vertical="center" wrapText="1" indent="3"/>
    </xf>
    <xf numFmtId="202" fontId="12" fillId="0" borderId="10" xfId="0" applyNumberFormat="1" applyFont="1" applyBorder="1" applyAlignment="1">
      <alignment horizontal="left" vertical="center" wrapText="1" indent="4"/>
    </xf>
    <xf numFmtId="3" fontId="0" fillId="5" borderId="0" xfId="0" applyNumberFormat="1" applyFill="1" applyAlignment="1">
      <alignment/>
    </xf>
    <xf numFmtId="0" fontId="0" fillId="5" borderId="0" xfId="0" applyFill="1" applyAlignment="1">
      <alignment/>
    </xf>
    <xf numFmtId="3" fontId="34" fillId="5" borderId="0" xfId="0" applyNumberFormat="1" applyFont="1" applyFill="1" applyAlignment="1">
      <alignment vertical="center"/>
    </xf>
    <xf numFmtId="184" fontId="34" fillId="5" borderId="0" xfId="0" applyNumberFormat="1" applyFont="1" applyFill="1" applyAlignment="1">
      <alignment vertical="center"/>
    </xf>
    <xf numFmtId="3" fontId="4" fillId="0" borderId="10" xfId="0" applyNumberFormat="1" applyFont="1" applyFill="1" applyBorder="1" applyAlignment="1">
      <alignment vertical="center" wrapText="1"/>
    </xf>
    <xf numFmtId="0" fontId="30" fillId="0" borderId="16" xfId="0" applyFont="1" applyFill="1" applyBorder="1" applyAlignment="1">
      <alignment wrapText="1"/>
    </xf>
    <xf numFmtId="49" fontId="92" fillId="0" borderId="11" xfId="0" applyNumberFormat="1" applyFont="1" applyBorder="1" applyAlignment="1">
      <alignment horizontal="center" vertical="center"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31" fillId="0" borderId="12" xfId="0" applyFont="1" applyBorder="1" applyAlignment="1">
      <alignment vertical="center" wrapText="1"/>
    </xf>
    <xf numFmtId="0" fontId="4" fillId="0" borderId="12" xfId="53" applyFont="1" applyFill="1" applyBorder="1" applyAlignment="1">
      <alignment vertical="center" wrapText="1"/>
      <protection/>
    </xf>
    <xf numFmtId="0" fontId="39" fillId="0" borderId="12" xfId="0" applyFont="1" applyBorder="1" applyAlignment="1">
      <alignment vertical="center"/>
    </xf>
    <xf numFmtId="0" fontId="31" fillId="0" borderId="13" xfId="0" applyFont="1" applyBorder="1" applyAlignment="1">
      <alignment vertical="center" wrapText="1"/>
    </xf>
    <xf numFmtId="0" fontId="4" fillId="0" borderId="12" xfId="0" applyFont="1" applyBorder="1" applyAlignment="1">
      <alignment vertical="center" wrapText="1"/>
    </xf>
    <xf numFmtId="0" fontId="39" fillId="0" borderId="12" xfId="0" applyFont="1" applyBorder="1" applyAlignment="1">
      <alignment vertical="center" wrapText="1"/>
    </xf>
    <xf numFmtId="0" fontId="13"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1" fillId="0" borderId="0" xfId="0" applyFont="1" applyBorder="1" applyAlignment="1">
      <alignment wrapText="1"/>
    </xf>
    <xf numFmtId="0" fontId="88" fillId="0" borderId="10" xfId="0" applyFont="1" applyBorder="1" applyAlignment="1">
      <alignment vertical="center" wrapText="1"/>
    </xf>
    <xf numFmtId="0" fontId="89" fillId="0" borderId="10" xfId="0" applyFont="1" applyBorder="1" applyAlignment="1">
      <alignment vertical="center" wrapText="1"/>
    </xf>
    <xf numFmtId="0" fontId="39" fillId="0" borderId="10" xfId="0" applyFont="1" applyBorder="1" applyAlignment="1">
      <alignment horizontal="center" vertical="center"/>
    </xf>
    <xf numFmtId="0" fontId="88" fillId="0" borderId="0" xfId="0" applyFont="1" applyBorder="1" applyAlignment="1">
      <alignment vertical="center" wrapText="1"/>
    </xf>
    <xf numFmtId="0" fontId="15" fillId="0" borderId="0" xfId="0" applyFont="1" applyBorder="1" applyAlignment="1">
      <alignment horizontal="center" vertical="center"/>
    </xf>
    <xf numFmtId="0" fontId="4" fillId="0" borderId="0" xfId="0" applyFont="1" applyBorder="1" applyAlignment="1">
      <alignment vertical="center" wrapText="1"/>
    </xf>
    <xf numFmtId="3" fontId="4" fillId="0" borderId="10" xfId="53" applyNumberFormat="1" applyFont="1" applyFill="1" applyBorder="1" applyAlignment="1">
      <alignment vertical="center" wrapText="1"/>
      <protection/>
    </xf>
    <xf numFmtId="0" fontId="39" fillId="0" borderId="10" xfId="0" applyFont="1" applyBorder="1" applyAlignment="1">
      <alignment vertical="center" wrapText="1"/>
    </xf>
    <xf numFmtId="0" fontId="4" fillId="33" borderId="10" xfId="0" applyFont="1" applyFill="1" applyBorder="1" applyAlignment="1">
      <alignment horizontal="center" vertical="center"/>
    </xf>
    <xf numFmtId="0" fontId="5" fillId="0" borderId="13" xfId="0" applyNumberFormat="1" applyFont="1" applyBorder="1" applyAlignment="1">
      <alignment vertical="center" wrapText="1"/>
    </xf>
    <xf numFmtId="0" fontId="4" fillId="0" borderId="14" xfId="0" applyFont="1" applyBorder="1" applyAlignment="1">
      <alignment horizontal="center" vertical="center"/>
    </xf>
    <xf numFmtId="0" fontId="94" fillId="0" borderId="10" xfId="0" applyFont="1" applyBorder="1" applyAlignment="1">
      <alignment horizontal="center"/>
    </xf>
    <xf numFmtId="1" fontId="94" fillId="0" borderId="10" xfId="0" applyNumberFormat="1" applyFont="1" applyBorder="1" applyAlignment="1">
      <alignment horizontal="center"/>
    </xf>
    <xf numFmtId="202" fontId="94" fillId="0" borderId="10" xfId="0" applyNumberFormat="1" applyFont="1" applyFill="1" applyBorder="1" applyAlignment="1">
      <alignment horizontal="center" wrapText="1"/>
    </xf>
    <xf numFmtId="185" fontId="94" fillId="0" borderId="10" xfId="0" applyNumberFormat="1" applyFont="1" applyBorder="1" applyAlignment="1">
      <alignment horizontal="center"/>
    </xf>
    <xf numFmtId="202" fontId="4" fillId="0" borderId="10" xfId="53" applyNumberFormat="1" applyFont="1" applyFill="1" applyBorder="1" applyAlignment="1">
      <alignment horizontal="center" wrapText="1"/>
      <protection/>
    </xf>
    <xf numFmtId="0" fontId="92" fillId="0" borderId="10" xfId="0" applyFont="1" applyBorder="1" applyAlignment="1">
      <alignment horizontal="center" vertical="center" wrapText="1"/>
    </xf>
    <xf numFmtId="0" fontId="92" fillId="0" borderId="10" xfId="0" applyFont="1" applyFill="1" applyBorder="1" applyAlignment="1">
      <alignment horizontal="center" vertical="center" wrapText="1"/>
    </xf>
    <xf numFmtId="3" fontId="4" fillId="0" borderId="10" xfId="0" applyNumberFormat="1" applyFont="1" applyFill="1" applyBorder="1" applyAlignment="1">
      <alignment horizontal="center"/>
    </xf>
    <xf numFmtId="0" fontId="94" fillId="0" borderId="0" xfId="0" applyFont="1" applyBorder="1" applyAlignment="1">
      <alignment horizontal="center"/>
    </xf>
    <xf numFmtId="10" fontId="94" fillId="0" borderId="0" xfId="0" applyNumberFormat="1" applyFont="1" applyBorder="1" applyAlignment="1">
      <alignment horizontal="center"/>
    </xf>
    <xf numFmtId="0" fontId="5" fillId="33" borderId="10" xfId="0" applyFont="1" applyFill="1" applyBorder="1" applyAlignment="1">
      <alignment horizontal="center" vertical="center"/>
    </xf>
    <xf numFmtId="0" fontId="94" fillId="0" borderId="10" xfId="0" applyFont="1" applyFill="1" applyBorder="1" applyAlignment="1">
      <alignment horizontal="center" vertical="center" wrapText="1"/>
    </xf>
    <xf numFmtId="3" fontId="94" fillId="0" borderId="10" xfId="0" applyNumberFormat="1" applyFont="1" applyBorder="1" applyAlignment="1">
      <alignment horizontal="center"/>
    </xf>
    <xf numFmtId="192" fontId="4" fillId="0" borderId="10" xfId="0" applyNumberFormat="1" applyFont="1" applyFill="1" applyBorder="1" applyAlignment="1">
      <alignment horizontal="center"/>
    </xf>
    <xf numFmtId="0" fontId="41" fillId="0" borderId="0" xfId="0" applyFont="1" applyBorder="1" applyAlignment="1">
      <alignment horizontal="left" wrapText="1"/>
    </xf>
    <xf numFmtId="0" fontId="101" fillId="0" borderId="0" xfId="0" applyFont="1" applyAlignment="1">
      <alignment horizontal="center" vertical="center" wrapText="1"/>
    </xf>
    <xf numFmtId="0" fontId="13" fillId="0" borderId="0" xfId="0" applyFont="1" applyAlignment="1">
      <alignment horizontal="right"/>
    </xf>
    <xf numFmtId="0" fontId="13" fillId="0" borderId="10" xfId="0" applyFont="1" applyBorder="1" applyAlignment="1">
      <alignment horizontal="center" vertical="center"/>
    </xf>
    <xf numFmtId="203" fontId="101" fillId="0" borderId="10" xfId="0" applyNumberFormat="1" applyFont="1" applyBorder="1" applyAlignment="1">
      <alignment vertical="center" wrapText="1"/>
    </xf>
    <xf numFmtId="202" fontId="101" fillId="0" borderId="10" xfId="0" applyNumberFormat="1" applyFont="1" applyBorder="1" applyAlignment="1">
      <alignment vertical="center" wrapText="1"/>
    </xf>
    <xf numFmtId="203" fontId="101" fillId="0" borderId="10" xfId="0" applyNumberFormat="1" applyFont="1" applyFill="1" applyBorder="1" applyAlignment="1">
      <alignment vertical="center" wrapText="1"/>
    </xf>
    <xf numFmtId="203" fontId="13" fillId="0" borderId="10" xfId="0" applyNumberFormat="1" applyFont="1" applyBorder="1" applyAlignment="1">
      <alignment horizontal="left" vertical="distributed" wrapText="1" indent="5"/>
    </xf>
    <xf numFmtId="202" fontId="13" fillId="0" borderId="10" xfId="0" applyNumberFormat="1" applyFont="1" applyBorder="1" applyAlignment="1">
      <alignment vertical="center" wrapText="1"/>
    </xf>
    <xf numFmtId="203" fontId="13" fillId="0" borderId="10" xfId="0" applyNumberFormat="1" applyFont="1" applyBorder="1" applyAlignment="1">
      <alignment horizontal="left" vertical="center" wrapText="1" indent="5"/>
    </xf>
    <xf numFmtId="202" fontId="89" fillId="0" borderId="10" xfId="0" applyNumberFormat="1" applyFont="1" applyBorder="1" applyAlignment="1">
      <alignment vertical="center" wrapText="1"/>
    </xf>
    <xf numFmtId="202" fontId="89" fillId="0" borderId="10" xfId="0" applyNumberFormat="1" applyFont="1" applyFill="1" applyBorder="1" applyAlignment="1">
      <alignment vertical="center" wrapText="1"/>
    </xf>
    <xf numFmtId="0" fontId="18" fillId="0" borderId="12" xfId="0" applyFont="1" applyBorder="1" applyAlignment="1">
      <alignment vertical="top" wrapText="1"/>
    </xf>
    <xf numFmtId="0" fontId="18" fillId="0" borderId="13" xfId="0" applyFont="1" applyBorder="1" applyAlignment="1">
      <alignment vertical="top" wrapText="1"/>
    </xf>
    <xf numFmtId="0" fontId="88" fillId="0" borderId="10" xfId="0" applyFont="1" applyBorder="1" applyAlignment="1">
      <alignment horizontal="center" wrapText="1"/>
    </xf>
    <xf numFmtId="3" fontId="88" fillId="0" borderId="10" xfId="0" applyNumberFormat="1" applyFont="1" applyBorder="1" applyAlignment="1">
      <alignment horizontal="center" wrapText="1"/>
    </xf>
    <xf numFmtId="202" fontId="89" fillId="0" borderId="10" xfId="0" applyNumberFormat="1" applyFont="1" applyBorder="1" applyAlignment="1">
      <alignment horizontal="left" wrapText="1"/>
    </xf>
    <xf numFmtId="0" fontId="88" fillId="0" borderId="0" xfId="0" applyFont="1" applyBorder="1" applyAlignment="1">
      <alignment horizontal="center" vertical="center" wrapText="1"/>
    </xf>
    <xf numFmtId="0" fontId="92" fillId="0" borderId="0" xfId="0" applyFont="1" applyBorder="1" applyAlignment="1">
      <alignment horizontal="center" vertical="center" wrapText="1"/>
    </xf>
    <xf numFmtId="0" fontId="88" fillId="0" borderId="0" xfId="0" applyFont="1" applyBorder="1" applyAlignment="1">
      <alignment horizontal="center" wrapText="1"/>
    </xf>
    <xf numFmtId="0" fontId="23"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wrapText="1"/>
    </xf>
    <xf numFmtId="203" fontId="93" fillId="0" borderId="0" xfId="0" applyNumberFormat="1" applyFont="1" applyBorder="1" applyAlignment="1">
      <alignment vertical="center" wrapText="1"/>
    </xf>
    <xf numFmtId="202" fontId="93" fillId="0" borderId="0" xfId="0" applyNumberFormat="1" applyFont="1" applyBorder="1" applyAlignment="1">
      <alignment vertical="center" wrapText="1"/>
    </xf>
    <xf numFmtId="203" fontId="93" fillId="0" borderId="0" xfId="0" applyNumberFormat="1" applyFont="1" applyFill="1" applyBorder="1" applyAlignment="1">
      <alignment vertical="center" wrapText="1"/>
    </xf>
    <xf numFmtId="203" fontId="21" fillId="0" borderId="0" xfId="0" applyNumberFormat="1" applyFont="1" applyBorder="1" applyAlignment="1">
      <alignment horizontal="left" vertical="distributed" wrapText="1" indent="5"/>
    </xf>
    <xf numFmtId="202" fontId="21" fillId="0" borderId="0" xfId="0" applyNumberFormat="1" applyFont="1" applyBorder="1" applyAlignment="1">
      <alignment vertical="center" wrapText="1"/>
    </xf>
    <xf numFmtId="203" fontId="21" fillId="0" borderId="0" xfId="0" applyNumberFormat="1" applyFont="1" applyBorder="1" applyAlignment="1">
      <alignment horizontal="left" vertical="center" wrapText="1" indent="5"/>
    </xf>
    <xf numFmtId="0" fontId="94" fillId="0" borderId="10" xfId="0" applyFont="1" applyBorder="1" applyAlignment="1">
      <alignment horizontal="center" vertical="center"/>
    </xf>
    <xf numFmtId="0" fontId="94" fillId="0" borderId="10" xfId="0" applyFont="1" applyBorder="1" applyAlignment="1">
      <alignment/>
    </xf>
    <xf numFmtId="0" fontId="18" fillId="0" borderId="17" xfId="0" applyFont="1" applyBorder="1" applyAlignment="1">
      <alignment/>
    </xf>
    <xf numFmtId="0" fontId="18" fillId="0" borderId="18" xfId="0" applyFont="1" applyBorder="1" applyAlignment="1">
      <alignment/>
    </xf>
    <xf numFmtId="0" fontId="15" fillId="0" borderId="10" xfId="0" applyFont="1" applyBorder="1" applyAlignment="1">
      <alignment/>
    </xf>
    <xf numFmtId="0" fontId="5" fillId="0" borderId="12" xfId="0" applyFont="1" applyBorder="1" applyAlignment="1">
      <alignment vertical="top" wrapText="1"/>
    </xf>
    <xf numFmtId="0" fontId="5" fillId="0" borderId="13" xfId="0" applyFont="1" applyBorder="1" applyAlignment="1">
      <alignment vertical="top" wrapText="1"/>
    </xf>
    <xf numFmtId="0" fontId="92" fillId="0" borderId="10" xfId="0" applyFont="1" applyBorder="1" applyAlignment="1">
      <alignment vertical="center"/>
    </xf>
    <xf numFmtId="0" fontId="31" fillId="0" borderId="10" xfId="0" applyFont="1" applyBorder="1" applyAlignment="1">
      <alignment wrapText="1"/>
    </xf>
    <xf numFmtId="0" fontId="4" fillId="33" borderId="10" xfId="0" applyFont="1" applyFill="1" applyBorder="1" applyAlignment="1">
      <alignment wrapText="1"/>
    </xf>
    <xf numFmtId="0" fontId="40" fillId="0" borderId="15" xfId="0" applyFont="1" applyBorder="1" applyAlignment="1">
      <alignment/>
    </xf>
    <xf numFmtId="0" fontId="12" fillId="0" borderId="10" xfId="53" applyFont="1" applyFill="1" applyBorder="1" applyAlignment="1">
      <alignment horizontal="center" wrapText="1"/>
      <protection/>
    </xf>
    <xf numFmtId="202" fontId="94" fillId="0" borderId="10" xfId="0" applyNumberFormat="1" applyFont="1" applyFill="1" applyBorder="1" applyAlignment="1">
      <alignment/>
    </xf>
    <xf numFmtId="0" fontId="94" fillId="0" borderId="10" xfId="0" applyFont="1" applyFill="1" applyBorder="1" applyAlignment="1">
      <alignment/>
    </xf>
    <xf numFmtId="3" fontId="94" fillId="0" borderId="10" xfId="0" applyNumberFormat="1" applyFont="1" applyFill="1" applyBorder="1" applyAlignment="1">
      <alignment horizontal="center" wrapText="1"/>
    </xf>
    <xf numFmtId="0" fontId="3" fillId="0" borderId="0" xfId="0" applyFont="1" applyBorder="1" applyAlignment="1">
      <alignment horizontal="center"/>
    </xf>
    <xf numFmtId="0" fontId="15" fillId="0" borderId="0" xfId="0" applyFont="1" applyFill="1" applyBorder="1" applyAlignment="1">
      <alignment/>
    </xf>
    <xf numFmtId="0" fontId="94" fillId="0" borderId="0" xfId="0" applyFont="1" applyFill="1" applyAlignment="1">
      <alignment/>
    </xf>
    <xf numFmtId="0" fontId="4" fillId="33" borderId="10" xfId="0" applyFont="1" applyFill="1" applyBorder="1" applyAlignment="1">
      <alignment horizontal="center" wrapText="1"/>
    </xf>
    <xf numFmtId="0" fontId="12" fillId="33" borderId="10" xfId="0" applyFont="1" applyFill="1" applyBorder="1" applyAlignment="1">
      <alignment horizontal="center" wrapText="1"/>
    </xf>
    <xf numFmtId="0" fontId="4" fillId="33" borderId="10" xfId="0" applyFont="1" applyFill="1" applyBorder="1" applyAlignment="1">
      <alignment horizontal="center" vertical="center" wrapText="1"/>
    </xf>
    <xf numFmtId="3" fontId="94" fillId="0" borderId="10" xfId="0" applyNumberFormat="1" applyFont="1" applyFill="1" applyBorder="1" applyAlignment="1">
      <alignment horizontal="center" vertical="center" wrapText="1"/>
    </xf>
    <xf numFmtId="202" fontId="94" fillId="0" borderId="10" xfId="0" applyNumberFormat="1" applyFont="1" applyFill="1" applyBorder="1" applyAlignment="1">
      <alignment vertical="center"/>
    </xf>
    <xf numFmtId="0" fontId="94" fillId="0" borderId="10" xfId="0" applyFont="1" applyFill="1" applyBorder="1" applyAlignment="1">
      <alignment vertical="center"/>
    </xf>
    <xf numFmtId="0" fontId="4" fillId="0" borderId="10" xfId="53" applyFont="1" applyFill="1" applyBorder="1" applyAlignment="1">
      <alignment horizontal="center" wrapText="1"/>
      <protection/>
    </xf>
    <xf numFmtId="0" fontId="94" fillId="0" borderId="10" xfId="0" applyFont="1" applyFill="1" applyBorder="1" applyAlignment="1">
      <alignment horizontal="center" vertical="center"/>
    </xf>
    <xf numFmtId="184" fontId="94" fillId="0" borderId="10" xfId="0" applyNumberFormat="1" applyFont="1" applyFill="1" applyBorder="1" applyAlignment="1">
      <alignment horizontal="center" vertical="center" wrapText="1"/>
    </xf>
    <xf numFmtId="202" fontId="12" fillId="0" borderId="10" xfId="0" applyNumberFormat="1" applyFont="1" applyBorder="1" applyAlignment="1">
      <alignment horizontal="left" vertical="center" wrapText="1" indent="5"/>
    </xf>
    <xf numFmtId="0" fontId="12" fillId="0" borderId="10" xfId="53" applyFont="1" applyFill="1" applyBorder="1" applyAlignment="1">
      <alignment horizontal="center" vertical="top" wrapText="1"/>
      <protection/>
    </xf>
    <xf numFmtId="0" fontId="3" fillId="0" borderId="12" xfId="0" applyFont="1" applyBorder="1" applyAlignment="1">
      <alignment horizontal="center" vertical="center"/>
    </xf>
    <xf numFmtId="0" fontId="15" fillId="0" borderId="12" xfId="0" applyFont="1" applyFill="1" applyBorder="1" applyAlignment="1">
      <alignment vertical="center"/>
    </xf>
    <xf numFmtId="0" fontId="94" fillId="0" borderId="12" xfId="0" applyFont="1" applyFill="1" applyBorder="1" applyAlignment="1">
      <alignment vertical="center"/>
    </xf>
    <xf numFmtId="0" fontId="94" fillId="0" borderId="13" xfId="0" applyFont="1" applyFill="1" applyBorder="1" applyAlignment="1">
      <alignment vertical="center"/>
    </xf>
    <xf numFmtId="0" fontId="12"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15" fillId="0" borderId="10" xfId="0" applyFont="1" applyFill="1" applyBorder="1" applyAlignment="1">
      <alignment vertical="center"/>
    </xf>
    <xf numFmtId="0" fontId="3" fillId="0" borderId="10" xfId="0" applyFont="1" applyBorder="1" applyAlignment="1">
      <alignment horizontal="center" vertical="center"/>
    </xf>
    <xf numFmtId="0" fontId="4" fillId="0" borderId="10" xfId="0" applyFont="1" applyFill="1" applyBorder="1" applyAlignment="1">
      <alignment horizontal="center" vertical="center"/>
    </xf>
    <xf numFmtId="0" fontId="3" fillId="0" borderId="0" xfId="0" applyFont="1" applyBorder="1" applyAlignment="1">
      <alignment horizontal="center" vertical="center"/>
    </xf>
    <xf numFmtId="0" fontId="15" fillId="0" borderId="0" xfId="0" applyFont="1" applyFill="1" applyBorder="1" applyAlignment="1">
      <alignment vertical="center"/>
    </xf>
    <xf numFmtId="0" fontId="94" fillId="0" borderId="0" xfId="0" applyFont="1" applyFill="1" applyAlignment="1">
      <alignment vertical="center"/>
    </xf>
    <xf numFmtId="202" fontId="94" fillId="0" borderId="10" xfId="0" applyNumberFormat="1" applyFont="1" applyFill="1" applyBorder="1" applyAlignment="1">
      <alignment horizontal="center"/>
    </xf>
    <xf numFmtId="202" fontId="4" fillId="0" borderId="10" xfId="0" applyNumberFormat="1" applyFont="1" applyBorder="1" applyAlignment="1">
      <alignment horizontal="left" vertical="center" wrapText="1" indent="4"/>
    </xf>
    <xf numFmtId="202" fontId="4" fillId="0" borderId="10" xfId="0" applyNumberFormat="1" applyFont="1" applyBorder="1" applyAlignment="1">
      <alignment horizontal="left" vertical="center" wrapText="1" indent="3"/>
    </xf>
    <xf numFmtId="202" fontId="4" fillId="0" borderId="10" xfId="0" applyNumberFormat="1" applyFont="1" applyBorder="1" applyAlignment="1">
      <alignment horizontal="left" vertical="center" wrapText="1" indent="1"/>
    </xf>
    <xf numFmtId="202" fontId="4" fillId="0" borderId="10" xfId="0" applyNumberFormat="1" applyFont="1" applyBorder="1" applyAlignment="1">
      <alignment horizontal="left" vertical="center" wrapText="1" indent="2"/>
    </xf>
    <xf numFmtId="202" fontId="94" fillId="0" borderId="10" xfId="0" applyNumberFormat="1" applyFont="1" applyFill="1" applyBorder="1" applyAlignment="1">
      <alignment horizontal="center" vertical="center" wrapText="1"/>
    </xf>
    <xf numFmtId="0" fontId="13" fillId="0" borderId="0" xfId="0" applyFont="1" applyAlignment="1">
      <alignment horizontal="center" vertical="center"/>
    </xf>
    <xf numFmtId="0" fontId="92" fillId="0" borderId="10" xfId="0" applyFont="1" applyFill="1" applyBorder="1" applyAlignment="1">
      <alignment horizontal="right" vertical="center" wrapText="1"/>
    </xf>
    <xf numFmtId="202" fontId="13" fillId="0" borderId="10" xfId="0" applyNumberFormat="1" applyFont="1" applyBorder="1" applyAlignment="1">
      <alignment horizontal="left" vertical="center" wrapText="1" indent="4"/>
    </xf>
    <xf numFmtId="1" fontId="94" fillId="0" borderId="10" xfId="0" applyNumberFormat="1" applyFont="1" applyFill="1" applyBorder="1" applyAlignment="1">
      <alignment horizontal="center" vertical="center"/>
    </xf>
    <xf numFmtId="1" fontId="94" fillId="0" borderId="10" xfId="0" applyNumberFormat="1" applyFont="1" applyFill="1" applyBorder="1" applyAlignment="1">
      <alignment vertical="center"/>
    </xf>
    <xf numFmtId="1" fontId="94" fillId="0" borderId="10" xfId="0" applyNumberFormat="1" applyFont="1" applyFill="1" applyBorder="1" applyAlignment="1">
      <alignment horizontal="center" vertical="center" wrapText="1"/>
    </xf>
    <xf numFmtId="3" fontId="94" fillId="0" borderId="10" xfId="0" applyNumberFormat="1" applyFont="1" applyFill="1" applyBorder="1" applyAlignment="1">
      <alignment horizontal="right" vertical="center" wrapText="1"/>
    </xf>
    <xf numFmtId="3" fontId="4" fillId="0" borderId="10" xfId="53" applyNumberFormat="1" applyFont="1" applyFill="1" applyBorder="1" applyAlignment="1">
      <alignment horizontal="center" vertical="center" wrapText="1"/>
      <protection/>
    </xf>
    <xf numFmtId="202" fontId="4" fillId="33" borderId="10" xfId="0" applyNumberFormat="1" applyFont="1" applyFill="1" applyBorder="1" applyAlignment="1">
      <alignment vertical="center" wrapText="1"/>
    </xf>
    <xf numFmtId="0" fontId="4" fillId="0" borderId="13" xfId="53" applyFont="1" applyFill="1" applyBorder="1" applyAlignment="1">
      <alignment horizontal="center" vertical="top" wrapText="1"/>
      <protection/>
    </xf>
    <xf numFmtId="0" fontId="89" fillId="0" borderId="10" xfId="0" applyFont="1" applyBorder="1" applyAlignment="1">
      <alignment vertical="center"/>
    </xf>
    <xf numFmtId="0" fontId="5" fillId="33" borderId="10" xfId="0" applyFont="1" applyFill="1" applyBorder="1" applyAlignment="1">
      <alignment horizontal="center"/>
    </xf>
    <xf numFmtId="3" fontId="4" fillId="0" borderId="14" xfId="0" applyNumberFormat="1" applyFont="1" applyBorder="1" applyAlignment="1">
      <alignment horizontal="center"/>
    </xf>
    <xf numFmtId="1" fontId="4" fillId="33" borderId="14" xfId="53" applyNumberFormat="1" applyFont="1" applyFill="1" applyBorder="1" applyAlignment="1">
      <alignment horizontal="center" vertical="center" wrapText="1"/>
      <protection/>
    </xf>
    <xf numFmtId="185" fontId="4" fillId="0" borderId="10" xfId="0" applyNumberFormat="1" applyFont="1" applyFill="1" applyBorder="1" applyAlignment="1">
      <alignment horizontal="center"/>
    </xf>
    <xf numFmtId="1" fontId="4" fillId="0" borderId="14" xfId="0" applyNumberFormat="1" applyFont="1" applyBorder="1" applyAlignment="1">
      <alignment horizontal="center"/>
    </xf>
    <xf numFmtId="185" fontId="4" fillId="0" borderId="10" xfId="53" applyNumberFormat="1" applyFont="1" applyFill="1" applyBorder="1" applyAlignment="1">
      <alignment wrapText="1"/>
      <protection/>
    </xf>
    <xf numFmtId="0" fontId="94" fillId="0" borderId="10" xfId="0" applyFont="1" applyFill="1" applyBorder="1" applyAlignment="1">
      <alignment/>
    </xf>
    <xf numFmtId="9" fontId="4" fillId="0" borderId="14" xfId="0" applyNumberFormat="1" applyFont="1" applyBorder="1" applyAlignment="1">
      <alignment horizontal="center"/>
    </xf>
    <xf numFmtId="185" fontId="4" fillId="0" borderId="10" xfId="0" applyNumberFormat="1" applyFont="1" applyFill="1" applyBorder="1" applyAlignment="1">
      <alignment/>
    </xf>
    <xf numFmtId="9" fontId="4" fillId="0" borderId="10" xfId="0" applyNumberFormat="1" applyFont="1" applyBorder="1" applyAlignment="1">
      <alignment horizontal="center"/>
    </xf>
    <xf numFmtId="0" fontId="4" fillId="0" borderId="10" xfId="0" applyNumberFormat="1" applyFont="1" applyFill="1" applyBorder="1" applyAlignment="1">
      <alignment horizontal="center" wrapText="1"/>
    </xf>
    <xf numFmtId="0" fontId="4" fillId="0" borderId="13" xfId="0" applyNumberFormat="1" applyFont="1" applyFill="1" applyBorder="1" applyAlignment="1">
      <alignment horizont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202" fontId="4" fillId="0" borderId="10" xfId="0" applyNumberFormat="1" applyFont="1" applyBorder="1" applyAlignment="1">
      <alignment horizontal="center" vertical="center" wrapText="1"/>
    </xf>
    <xf numFmtId="0" fontId="40" fillId="0" borderId="10" xfId="0" applyFont="1" applyFill="1" applyBorder="1" applyAlignment="1">
      <alignment/>
    </xf>
    <xf numFmtId="0" fontId="102" fillId="0" borderId="12" xfId="0" applyFont="1" applyBorder="1" applyAlignment="1">
      <alignment horizontal="left" wrapText="1"/>
    </xf>
    <xf numFmtId="0" fontId="12" fillId="0" borderId="10" xfId="0" applyFont="1" applyFill="1" applyBorder="1" applyAlignment="1">
      <alignment/>
    </xf>
    <xf numFmtId="202" fontId="94" fillId="0" borderId="10" xfId="0" applyNumberFormat="1" applyFont="1" applyFill="1" applyBorder="1" applyAlignment="1">
      <alignment horizontal="right" vertical="center" wrapText="1"/>
    </xf>
    <xf numFmtId="202" fontId="89" fillId="0" borderId="10" xfId="0" applyNumberFormat="1" applyFont="1" applyFill="1" applyBorder="1" applyAlignment="1">
      <alignment horizontal="right" vertical="center" wrapText="1"/>
    </xf>
    <xf numFmtId="203" fontId="89" fillId="0" borderId="10" xfId="0" applyNumberFormat="1" applyFont="1" applyBorder="1" applyAlignment="1">
      <alignment vertical="center" wrapText="1"/>
    </xf>
    <xf numFmtId="3" fontId="4" fillId="0" borderId="10" xfId="53" applyNumberFormat="1" applyFont="1" applyFill="1" applyBorder="1" applyAlignment="1">
      <alignment vertical="top" wrapText="1"/>
      <protection/>
    </xf>
    <xf numFmtId="3" fontId="4" fillId="0" borderId="14" xfId="0" applyNumberFormat="1" applyFont="1" applyBorder="1" applyAlignment="1">
      <alignment/>
    </xf>
    <xf numFmtId="3" fontId="4" fillId="0" borderId="10" xfId="0" applyNumberFormat="1" applyFont="1" applyBorder="1" applyAlignment="1">
      <alignment vertical="center" wrapText="1"/>
    </xf>
    <xf numFmtId="3" fontId="4" fillId="0" borderId="10" xfId="53" applyNumberFormat="1" applyFont="1" applyFill="1" applyBorder="1" applyAlignment="1">
      <alignment horizontal="center" wrapText="1"/>
      <protection/>
    </xf>
    <xf numFmtId="3" fontId="89"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3" fontId="4" fillId="0" borderId="10" xfId="0" applyNumberFormat="1" applyFont="1" applyBorder="1" applyAlignment="1">
      <alignment vertical="center"/>
    </xf>
    <xf numFmtId="3" fontId="42" fillId="0" borderId="10" xfId="0" applyNumberFormat="1" applyFont="1" applyBorder="1" applyAlignment="1">
      <alignment vertical="center" wrapText="1"/>
    </xf>
    <xf numFmtId="3" fontId="42" fillId="0" borderId="12" xfId="0" applyNumberFormat="1" applyFont="1" applyBorder="1" applyAlignment="1">
      <alignment vertical="center" wrapText="1"/>
    </xf>
    <xf numFmtId="3" fontId="94" fillId="0" borderId="10" xfId="0" applyNumberFormat="1" applyFont="1" applyFill="1" applyBorder="1" applyAlignment="1">
      <alignment horizontal="center" vertical="center"/>
    </xf>
    <xf numFmtId="3" fontId="42" fillId="0" borderId="10" xfId="0" applyNumberFormat="1" applyFont="1" applyBorder="1" applyAlignment="1">
      <alignment horizontal="center" vertical="center" wrapText="1"/>
    </xf>
    <xf numFmtId="0" fontId="4" fillId="33" borderId="10" xfId="0" applyFont="1" applyFill="1" applyBorder="1" applyAlignment="1">
      <alignment horizontal="center"/>
    </xf>
    <xf numFmtId="3" fontId="42" fillId="0" borderId="12" xfId="0" applyNumberFormat="1" applyFont="1" applyBorder="1" applyAlignment="1">
      <alignment horizontal="center" vertical="center" wrapText="1"/>
    </xf>
    <xf numFmtId="3" fontId="39" fillId="0" borderId="10" xfId="0" applyNumberFormat="1" applyFont="1" applyBorder="1" applyAlignment="1">
      <alignment horizontal="center" wrapText="1"/>
    </xf>
    <xf numFmtId="49" fontId="5" fillId="0" borderId="12" xfId="53" applyNumberFormat="1" applyFont="1" applyFill="1" applyBorder="1" applyAlignment="1">
      <alignment vertical="center" wrapText="1"/>
      <protection/>
    </xf>
    <xf numFmtId="49" fontId="5" fillId="0" borderId="13" xfId="53" applyNumberFormat="1" applyFont="1" applyFill="1" applyBorder="1" applyAlignment="1">
      <alignment vertical="center" wrapText="1"/>
      <protection/>
    </xf>
    <xf numFmtId="203" fontId="4" fillId="0" borderId="10" xfId="0" applyNumberFormat="1" applyFont="1" applyBorder="1" applyAlignment="1">
      <alignment horizontal="left" vertical="center" wrapText="1" indent="4"/>
    </xf>
    <xf numFmtId="203" fontId="4" fillId="0" borderId="10" xfId="0" applyNumberFormat="1" applyFont="1" applyBorder="1" applyAlignment="1">
      <alignment vertical="center" wrapText="1"/>
    </xf>
    <xf numFmtId="1" fontId="4" fillId="0" borderId="10" xfId="53" applyNumberFormat="1" applyFont="1" applyFill="1" applyBorder="1" applyAlignment="1">
      <alignment horizontal="center" vertical="top" wrapText="1"/>
      <protection/>
    </xf>
    <xf numFmtId="202" fontId="4" fillId="0" borderId="10" xfId="53" applyNumberFormat="1" applyFont="1" applyFill="1" applyBorder="1" applyAlignment="1">
      <alignment vertical="top" wrapText="1"/>
      <protection/>
    </xf>
    <xf numFmtId="1" fontId="4" fillId="0" borderId="12" xfId="53" applyNumberFormat="1" applyFont="1" applyFill="1" applyBorder="1" applyAlignment="1">
      <alignment horizontal="center" vertical="top" wrapText="1"/>
      <protection/>
    </xf>
    <xf numFmtId="202" fontId="4" fillId="0" borderId="12" xfId="53" applyNumberFormat="1" applyFont="1" applyFill="1" applyBorder="1" applyAlignment="1">
      <alignment vertical="top" wrapText="1"/>
      <protection/>
    </xf>
    <xf numFmtId="202" fontId="4" fillId="0" borderId="13" xfId="53" applyNumberFormat="1" applyFont="1" applyFill="1" applyBorder="1" applyAlignment="1">
      <alignment vertical="top" wrapText="1"/>
      <protection/>
    </xf>
    <xf numFmtId="0" fontId="4" fillId="0" borderId="13" xfId="53" applyFont="1" applyFill="1" applyBorder="1" applyAlignment="1">
      <alignment horizontal="center" vertical="center" wrapText="1"/>
      <protection/>
    </xf>
    <xf numFmtId="209" fontId="39" fillId="0" borderId="10" xfId="0" applyNumberFormat="1" applyFont="1" applyFill="1" applyBorder="1" applyAlignment="1">
      <alignment horizontal="center" wrapText="1"/>
    </xf>
    <xf numFmtId="209" fontId="4" fillId="0" borderId="13" xfId="53" applyNumberFormat="1" applyFont="1" applyFill="1" applyBorder="1" applyAlignment="1">
      <alignment horizontal="center" vertical="center" wrapText="1"/>
      <protection/>
    </xf>
    <xf numFmtId="198" fontId="5" fillId="0" borderId="14" xfId="0" applyNumberFormat="1" applyFont="1" applyFill="1" applyBorder="1" applyAlignment="1" applyProtection="1">
      <alignment horizontal="center" vertical="center"/>
      <protection locked="0"/>
    </xf>
    <xf numFmtId="0" fontId="39" fillId="0" borderId="14" xfId="0" applyFont="1" applyBorder="1" applyAlignment="1">
      <alignment vertical="center"/>
    </xf>
    <xf numFmtId="202" fontId="4" fillId="0" borderId="10" xfId="0" applyNumberFormat="1" applyFont="1" applyBorder="1" applyAlignment="1">
      <alignment horizontal="right" vertical="center" wrapText="1"/>
    </xf>
    <xf numFmtId="3" fontId="4" fillId="0" borderId="19" xfId="53" applyNumberFormat="1"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184" fontId="4" fillId="0" borderId="10" xfId="53" applyNumberFormat="1" applyFont="1" applyFill="1" applyBorder="1" applyAlignment="1">
      <alignment horizontal="center" vertical="center" wrapText="1"/>
      <protection/>
    </xf>
    <xf numFmtId="185" fontId="94" fillId="0" borderId="10" xfId="0" applyNumberFormat="1" applyFont="1" applyFill="1" applyBorder="1" applyAlignment="1">
      <alignment horizontal="center" vertical="center" wrapText="1"/>
    </xf>
    <xf numFmtId="185" fontId="4" fillId="0" borderId="10" xfId="0" applyNumberFormat="1" applyFont="1" applyFill="1" applyBorder="1" applyAlignment="1">
      <alignment horizontal="center" vertical="center"/>
    </xf>
    <xf numFmtId="185" fontId="4" fillId="0" borderId="10" xfId="53" applyNumberFormat="1" applyFont="1" applyFill="1" applyBorder="1" applyAlignment="1">
      <alignment horizontal="center" vertical="center" wrapText="1"/>
      <protection/>
    </xf>
    <xf numFmtId="203" fontId="12" fillId="0" borderId="10" xfId="0" applyNumberFormat="1" applyFont="1" applyBorder="1" applyAlignment="1">
      <alignment horizontal="left" vertical="center" wrapText="1" indent="2"/>
    </xf>
    <xf numFmtId="203" fontId="12" fillId="0" borderId="10" xfId="0" applyNumberFormat="1" applyFont="1" applyBorder="1" applyAlignment="1">
      <alignment horizontal="left" vertical="center" wrapText="1" indent="3"/>
    </xf>
    <xf numFmtId="3" fontId="3" fillId="0" borderId="10" xfId="0" applyNumberFormat="1" applyFont="1" applyFill="1" applyBorder="1" applyAlignment="1">
      <alignment horizontal="center" vertical="top" wrapText="1"/>
    </xf>
    <xf numFmtId="200" fontId="4" fillId="0" borderId="10" xfId="0" applyNumberFormat="1" applyFont="1" applyFill="1" applyBorder="1" applyAlignment="1" applyProtection="1">
      <alignment horizontal="center"/>
      <protection locked="0"/>
    </xf>
    <xf numFmtId="3" fontId="4" fillId="0" borderId="10" xfId="0" applyNumberFormat="1" applyFont="1" applyFill="1" applyBorder="1" applyAlignment="1">
      <alignment horizontal="center" vertical="top" wrapText="1"/>
    </xf>
    <xf numFmtId="0" fontId="0" fillId="36" borderId="0" xfId="0" applyFill="1" applyAlignment="1">
      <alignment/>
    </xf>
    <xf numFmtId="0" fontId="39" fillId="0" borderId="10" xfId="0" applyFont="1" applyFill="1" applyBorder="1" applyAlignment="1">
      <alignment vertical="center" wrapText="1"/>
    </xf>
    <xf numFmtId="0" fontId="39" fillId="0" borderId="12" xfId="0" applyFont="1" applyFill="1" applyBorder="1" applyAlignment="1">
      <alignment vertical="center" wrapText="1"/>
    </xf>
    <xf numFmtId="3" fontId="94" fillId="0" borderId="10" xfId="0" applyNumberFormat="1" applyFont="1" applyFill="1" applyBorder="1" applyAlignment="1">
      <alignment horizontal="center"/>
    </xf>
    <xf numFmtId="202" fontId="89" fillId="0" borderId="10" xfId="0" applyNumberFormat="1" applyFont="1" applyFill="1" applyBorder="1" applyAlignment="1">
      <alignment horizontal="center" vertical="center" wrapText="1"/>
    </xf>
    <xf numFmtId="202" fontId="4" fillId="0" borderId="10" xfId="53" applyNumberFormat="1" applyFont="1" applyFill="1" applyBorder="1" applyAlignment="1">
      <alignment vertical="center" wrapText="1"/>
      <protection/>
    </xf>
    <xf numFmtId="202" fontId="4" fillId="0" borderId="10" xfId="0" applyNumberFormat="1" applyFont="1" applyBorder="1" applyAlignment="1">
      <alignment horizontal="center" vertical="center"/>
    </xf>
    <xf numFmtId="185" fontId="4" fillId="0" borderId="10" xfId="53" applyNumberFormat="1" applyFont="1" applyFill="1" applyBorder="1" applyAlignment="1">
      <alignment vertical="center" wrapText="1"/>
      <protection/>
    </xf>
    <xf numFmtId="185" fontId="4" fillId="0" borderId="10" xfId="53" applyNumberFormat="1" applyFont="1" applyFill="1" applyBorder="1" applyAlignment="1">
      <alignment horizontal="center" vertical="top" wrapText="1"/>
      <protection/>
    </xf>
    <xf numFmtId="203" fontId="4" fillId="0" borderId="10" xfId="0" applyNumberFormat="1" applyFont="1" applyBorder="1" applyAlignment="1">
      <alignment horizontal="left" vertical="center" wrapText="1" indent="2"/>
    </xf>
    <xf numFmtId="203" fontId="4" fillId="0" borderId="10" xfId="0" applyNumberFormat="1" applyFont="1" applyBorder="1" applyAlignment="1">
      <alignment horizontal="left" vertical="center" wrapText="1" indent="3"/>
    </xf>
    <xf numFmtId="200" fontId="4" fillId="0" borderId="10" xfId="0" applyNumberFormat="1" applyFont="1" applyFill="1" applyBorder="1" applyAlignment="1" applyProtection="1">
      <alignment horizontal="center" vertical="center"/>
      <protection locked="0"/>
    </xf>
    <xf numFmtId="3" fontId="4" fillId="0" borderId="10" xfId="0" applyNumberFormat="1" applyFont="1" applyFill="1" applyBorder="1" applyAlignment="1">
      <alignment horizontal="center" vertical="center"/>
    </xf>
    <xf numFmtId="3" fontId="5" fillId="0" borderId="10" xfId="0" applyNumberFormat="1" applyFont="1" applyFill="1" applyBorder="1" applyAlignment="1" applyProtection="1">
      <alignment vertical="center"/>
      <protection locked="0"/>
    </xf>
    <xf numFmtId="0" fontId="13" fillId="0" borderId="0" xfId="0" applyFont="1" applyFill="1" applyBorder="1" applyAlignment="1">
      <alignment horizontal="center" wrapText="1"/>
    </xf>
    <xf numFmtId="3" fontId="89" fillId="0" borderId="10" xfId="0" applyNumberFormat="1" applyFont="1" applyFill="1" applyBorder="1" applyAlignment="1">
      <alignment horizontal="center" vertical="center" wrapText="1"/>
    </xf>
    <xf numFmtId="3" fontId="4" fillId="0" borderId="10" xfId="0" applyNumberFormat="1" applyFont="1" applyBorder="1" applyAlignment="1">
      <alignment wrapText="1"/>
    </xf>
    <xf numFmtId="3" fontId="4" fillId="0" borderId="10" xfId="53" applyNumberFormat="1" applyFont="1" applyFill="1" applyBorder="1" applyAlignment="1">
      <alignment wrapText="1"/>
      <protection/>
    </xf>
    <xf numFmtId="202" fontId="94" fillId="0" borderId="10" xfId="0" applyNumberFormat="1" applyFont="1" applyFill="1" applyBorder="1" applyAlignment="1">
      <alignment wrapText="1"/>
    </xf>
    <xf numFmtId="1" fontId="94" fillId="0" borderId="10" xfId="0" applyNumberFormat="1" applyFont="1" applyFill="1" applyBorder="1" applyAlignment="1">
      <alignment horizontal="center"/>
    </xf>
    <xf numFmtId="184" fontId="89" fillId="0" borderId="10" xfId="0" applyNumberFormat="1" applyFont="1" applyFill="1" applyBorder="1" applyAlignment="1">
      <alignment horizontal="center" vertical="center" wrapText="1"/>
    </xf>
    <xf numFmtId="184" fontId="4" fillId="0" borderId="10" xfId="0" applyNumberFormat="1" applyFont="1" applyBorder="1" applyAlignment="1">
      <alignment horizontal="center" vertical="center" wrapText="1"/>
    </xf>
    <xf numFmtId="0" fontId="41" fillId="0" borderId="10" xfId="0" applyFont="1" applyBorder="1" applyAlignment="1">
      <alignment horizontal="center" wrapText="1"/>
    </xf>
    <xf numFmtId="0" fontId="41" fillId="0" borderId="10" xfId="0" applyFont="1" applyFill="1" applyBorder="1" applyAlignment="1">
      <alignment horizontal="center"/>
    </xf>
    <xf numFmtId="3" fontId="92" fillId="0" borderId="10" xfId="0" applyNumberFormat="1" applyFont="1" applyFill="1" applyBorder="1" applyAlignment="1">
      <alignment horizontal="center" vertical="center" wrapText="1"/>
    </xf>
    <xf numFmtId="202" fontId="4" fillId="0" borderId="10" xfId="0" applyNumberFormat="1" applyFont="1" applyFill="1" applyBorder="1" applyAlignment="1">
      <alignment wrapText="1"/>
    </xf>
    <xf numFmtId="202" fontId="4" fillId="0" borderId="10" xfId="0" applyNumberFormat="1" applyFont="1" applyFill="1" applyBorder="1" applyAlignment="1">
      <alignment horizontal="left" wrapText="1" indent="2"/>
    </xf>
    <xf numFmtId="0" fontId="89" fillId="0" borderId="10" xfId="0" applyFont="1" applyFill="1" applyBorder="1" applyAlignment="1">
      <alignment horizontal="center" vertical="center" wrapText="1"/>
    </xf>
    <xf numFmtId="0" fontId="98" fillId="0" borderId="12" xfId="0" applyFont="1" applyFill="1" applyBorder="1" applyAlignment="1">
      <alignment vertical="center" wrapText="1"/>
    </xf>
    <xf numFmtId="0" fontId="103" fillId="0" borderId="12" xfId="0" applyFont="1" applyFill="1" applyBorder="1" applyAlignment="1">
      <alignment vertical="center" wrapText="1"/>
    </xf>
    <xf numFmtId="0" fontId="103" fillId="0" borderId="13" xfId="0" applyFont="1" applyFill="1" applyBorder="1" applyAlignment="1">
      <alignment vertical="center" wrapText="1"/>
    </xf>
    <xf numFmtId="202" fontId="4" fillId="0" borderId="10" xfId="0" applyNumberFormat="1" applyFont="1" applyFill="1" applyBorder="1" applyAlignment="1">
      <alignment horizontal="center" vertical="center" wrapText="1"/>
    </xf>
    <xf numFmtId="0" fontId="43" fillId="0" borderId="0" xfId="0" applyFont="1" applyFill="1" applyBorder="1" applyAlignment="1">
      <alignment/>
    </xf>
    <xf numFmtId="185" fontId="4" fillId="0" borderId="10" xfId="0" applyNumberFormat="1" applyFont="1" applyFill="1" applyBorder="1" applyAlignment="1" quotePrefix="1">
      <alignment horizontal="center" vertical="center" wrapText="1"/>
    </xf>
    <xf numFmtId="49" fontId="4" fillId="0" borderId="10" xfId="0" applyNumberFormat="1" applyFont="1" applyFill="1" applyBorder="1" applyAlignment="1">
      <alignment horizontal="center" vertical="center" wrapText="1"/>
    </xf>
    <xf numFmtId="0" fontId="92" fillId="0" borderId="10" xfId="0" applyFont="1" applyBorder="1" applyAlignment="1">
      <alignment horizontal="center" vertical="center" wrapText="1"/>
    </xf>
    <xf numFmtId="0" fontId="92" fillId="0" borderId="10" xfId="0" applyFont="1" applyFill="1" applyBorder="1" applyAlignment="1">
      <alignment horizontal="center" vertical="center" wrapText="1"/>
    </xf>
    <xf numFmtId="0" fontId="19" fillId="0" borderId="14" xfId="0" applyFont="1" applyFill="1" applyBorder="1" applyAlignment="1">
      <alignment horizontal="center" wrapText="1"/>
    </xf>
    <xf numFmtId="0" fontId="19" fillId="0" borderId="12" xfId="0" applyFont="1" applyFill="1" applyBorder="1" applyAlignment="1">
      <alignment horizontal="center" wrapText="1"/>
    </xf>
    <xf numFmtId="0" fontId="89" fillId="0" borderId="10" xfId="0" applyFont="1" applyBorder="1" applyAlignment="1">
      <alignment horizontal="center" vertical="center" wrapText="1"/>
    </xf>
    <xf numFmtId="0" fontId="17" fillId="0" borderId="0" xfId="0" applyFont="1" applyBorder="1" applyAlignment="1">
      <alignment horizontal="left" vertical="top" wrapText="1"/>
    </xf>
    <xf numFmtId="202" fontId="39" fillId="0" borderId="10" xfId="0" applyNumberFormat="1" applyFont="1" applyBorder="1" applyAlignment="1">
      <alignment vertical="center" wrapText="1"/>
    </xf>
    <xf numFmtId="211" fontId="4" fillId="0" borderId="10" xfId="0" applyNumberFormat="1" applyFont="1" applyFill="1" applyBorder="1" applyAlignment="1" applyProtection="1">
      <alignment vertical="center"/>
      <protection locked="0"/>
    </xf>
    <xf numFmtId="10" fontId="97" fillId="0" borderId="10" xfId="0" applyNumberFormat="1" applyFont="1" applyBorder="1" applyAlignment="1">
      <alignment horizontal="center" vertical="center"/>
    </xf>
    <xf numFmtId="185" fontId="39" fillId="0" borderId="10" xfId="0" applyNumberFormat="1" applyFont="1" applyBorder="1" applyAlignment="1">
      <alignment horizontal="center" vertical="center"/>
    </xf>
    <xf numFmtId="184" fontId="12" fillId="0" borderId="10" xfId="53" applyNumberFormat="1" applyFont="1" applyFill="1" applyBorder="1" applyAlignment="1">
      <alignment horizontal="center" vertical="center" wrapText="1"/>
      <protection/>
    </xf>
    <xf numFmtId="185" fontId="94" fillId="0" borderId="10" xfId="0" applyNumberFormat="1" applyFont="1" applyBorder="1" applyAlignment="1">
      <alignment horizontal="center" vertical="center"/>
    </xf>
    <xf numFmtId="184" fontId="42" fillId="0" borderId="10" xfId="0" applyNumberFormat="1" applyFont="1" applyBorder="1" applyAlignment="1">
      <alignment vertical="center" wrapText="1"/>
    </xf>
    <xf numFmtId="185" fontId="12" fillId="0" borderId="10" xfId="0" applyNumberFormat="1" applyFont="1" applyFill="1" applyBorder="1" applyAlignment="1">
      <alignment horizontal="center" vertical="center"/>
    </xf>
    <xf numFmtId="0" fontId="5" fillId="0" borderId="10" xfId="0" applyFont="1" applyFill="1" applyBorder="1" applyAlignment="1">
      <alignment vertical="center"/>
    </xf>
    <xf numFmtId="203" fontId="4" fillId="0" borderId="10" xfId="53" applyNumberFormat="1" applyFont="1" applyFill="1" applyBorder="1" applyAlignment="1">
      <alignment vertical="top" wrapText="1"/>
      <protection/>
    </xf>
    <xf numFmtId="203" fontId="4" fillId="0" borderId="10" xfId="53" applyNumberFormat="1" applyFont="1" applyFill="1" applyBorder="1" applyAlignment="1">
      <alignment horizontal="left" vertical="top" wrapText="1"/>
      <protection/>
    </xf>
    <xf numFmtId="185" fontId="4" fillId="0" borderId="10" xfId="53" applyNumberFormat="1" applyFont="1" applyFill="1" applyBorder="1" applyAlignment="1">
      <alignment vertical="top" wrapText="1"/>
      <protection/>
    </xf>
    <xf numFmtId="202" fontId="13" fillId="0" borderId="10" xfId="0" applyNumberFormat="1" applyFont="1" applyBorder="1" applyAlignment="1">
      <alignment horizontal="left" vertical="center" wrapText="1" indent="1"/>
    </xf>
    <xf numFmtId="202" fontId="4" fillId="0" borderId="10" xfId="0" applyNumberFormat="1" applyFont="1" applyFill="1" applyBorder="1" applyAlignment="1">
      <alignment horizontal="left" vertical="center" wrapText="1" indent="4"/>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202" fontId="4" fillId="0" borderId="10" xfId="0" applyNumberFormat="1" applyFont="1" applyFill="1" applyBorder="1" applyAlignment="1">
      <alignment vertical="center" wrapText="1"/>
    </xf>
    <xf numFmtId="0" fontId="15" fillId="0" borderId="12" xfId="0" applyFont="1" applyFill="1" applyBorder="1" applyAlignment="1">
      <alignment horizontal="center"/>
    </xf>
    <xf numFmtId="0" fontId="89" fillId="0" borderId="10" xfId="0" applyFont="1" applyFill="1" applyBorder="1" applyAlignment="1">
      <alignment horizontal="center" wrapText="1"/>
    </xf>
    <xf numFmtId="202" fontId="4" fillId="0" borderId="10" xfId="0" applyNumberFormat="1" applyFont="1" applyFill="1" applyBorder="1" applyAlignment="1">
      <alignment horizontal="left" vertical="center" wrapText="1" indent="2"/>
    </xf>
    <xf numFmtId="0" fontId="22" fillId="0" borderId="10" xfId="0" applyFont="1" applyFill="1" applyBorder="1" applyAlignment="1">
      <alignment horizontal="center" vertical="center"/>
    </xf>
    <xf numFmtId="202" fontId="4" fillId="0" borderId="10" xfId="0" applyNumberFormat="1" applyFont="1" applyFill="1" applyBorder="1" applyAlignment="1">
      <alignment horizontal="left" vertical="center" wrapText="1" indent="1"/>
    </xf>
    <xf numFmtId="0" fontId="29" fillId="0" borderId="12" xfId="0" applyFont="1" applyFill="1" applyBorder="1" applyAlignment="1">
      <alignment vertical="center" wrapText="1"/>
    </xf>
    <xf numFmtId="3" fontId="31" fillId="0" borderId="10" xfId="0" applyNumberFormat="1" applyFont="1" applyFill="1" applyBorder="1" applyAlignment="1">
      <alignment vertical="center" wrapText="1"/>
    </xf>
    <xf numFmtId="0" fontId="29" fillId="0" borderId="10" xfId="0" applyFont="1" applyFill="1" applyBorder="1" applyAlignment="1">
      <alignment vertical="center" wrapText="1"/>
    </xf>
    <xf numFmtId="0" fontId="94" fillId="0" borderId="20" xfId="0" applyFont="1" applyFill="1" applyBorder="1" applyAlignment="1">
      <alignment horizontal="center"/>
    </xf>
    <xf numFmtId="0" fontId="17" fillId="33" borderId="0" xfId="0" applyFont="1" applyFill="1" applyBorder="1" applyAlignment="1">
      <alignment horizontal="left" wrapText="1"/>
    </xf>
    <xf numFmtId="0" fontId="12" fillId="33" borderId="0" xfId="0" applyFont="1" applyFill="1" applyBorder="1" applyAlignment="1">
      <alignment horizontal="left" wrapText="1"/>
    </xf>
    <xf numFmtId="207" fontId="12" fillId="0" borderId="13" xfId="53" applyNumberFormat="1" applyFont="1" applyFill="1" applyBorder="1" applyAlignment="1">
      <alignment vertical="top" wrapText="1"/>
      <protection/>
    </xf>
    <xf numFmtId="207" fontId="4" fillId="0" borderId="10" xfId="0" applyNumberFormat="1" applyFont="1" applyFill="1" applyBorder="1" applyAlignment="1">
      <alignment horizontal="center" vertical="center"/>
    </xf>
    <xf numFmtId="0" fontId="98" fillId="0" borderId="13" xfId="0" applyFont="1" applyFill="1" applyBorder="1" applyAlignment="1">
      <alignment vertical="center" wrapText="1"/>
    </xf>
    <xf numFmtId="203" fontId="4" fillId="0" borderId="10" xfId="0" applyNumberFormat="1" applyFont="1" applyFill="1" applyBorder="1" applyAlignment="1">
      <alignment horizontal="left" vertical="center" wrapText="1" indent="1"/>
    </xf>
    <xf numFmtId="203" fontId="4" fillId="0" borderId="10" xfId="0" applyNumberFormat="1" applyFont="1" applyFill="1" applyBorder="1" applyAlignment="1">
      <alignment horizontal="left" vertical="center" wrapText="1" indent="3"/>
    </xf>
    <xf numFmtId="203" fontId="4" fillId="0" borderId="10" xfId="0" applyNumberFormat="1" applyFont="1" applyFill="1" applyBorder="1" applyAlignment="1">
      <alignment horizontal="left" vertical="center" wrapText="1" indent="2"/>
    </xf>
    <xf numFmtId="184" fontId="4" fillId="0" borderId="10" xfId="0" applyNumberFormat="1" applyFont="1" applyFill="1" applyBorder="1" applyAlignment="1">
      <alignment horizontal="center"/>
    </xf>
    <xf numFmtId="202" fontId="12" fillId="0" borderId="10" xfId="0" applyNumberFormat="1" applyFont="1" applyFill="1" applyBorder="1" applyAlignment="1">
      <alignment horizontal="left" vertical="center" wrapText="1" indent="4"/>
    </xf>
    <xf numFmtId="211" fontId="4" fillId="0" borderId="10" xfId="0" applyNumberFormat="1" applyFont="1" applyFill="1" applyBorder="1" applyAlignment="1">
      <alignment vertical="center" wrapText="1"/>
    </xf>
    <xf numFmtId="202" fontId="15" fillId="0" borderId="10" xfId="0" applyNumberFormat="1" applyFont="1" applyFill="1" applyBorder="1" applyAlignment="1">
      <alignment horizontal="left" vertical="center" wrapText="1" indent="4"/>
    </xf>
    <xf numFmtId="202" fontId="4" fillId="0" borderId="10" xfId="53" applyNumberFormat="1" applyFont="1" applyFill="1" applyBorder="1" applyAlignment="1">
      <alignment wrapText="1"/>
      <protection/>
    </xf>
    <xf numFmtId="202" fontId="12" fillId="0" borderId="10" xfId="0" applyNumberFormat="1" applyFont="1" applyBorder="1" applyAlignment="1">
      <alignment horizontal="center" vertical="center"/>
    </xf>
    <xf numFmtId="203" fontId="12" fillId="0" borderId="10" xfId="0" applyNumberFormat="1" applyFont="1" applyFill="1" applyBorder="1" applyAlignment="1">
      <alignment horizontal="left" vertical="center" wrapText="1" indent="3"/>
    </xf>
    <xf numFmtId="202" fontId="12" fillId="0" borderId="10" xfId="0" applyNumberFormat="1" applyFont="1" applyFill="1" applyBorder="1" applyAlignment="1">
      <alignment horizontal="left" vertical="center" wrapText="1" indent="2"/>
    </xf>
    <xf numFmtId="202" fontId="12" fillId="0" borderId="10" xfId="0" applyNumberFormat="1" applyFont="1" applyFill="1" applyBorder="1" applyAlignment="1">
      <alignment horizontal="left" vertical="center" wrapText="1"/>
    </xf>
    <xf numFmtId="202" fontId="12" fillId="0" borderId="10" xfId="0" applyNumberFormat="1" applyFont="1" applyFill="1" applyBorder="1" applyAlignment="1">
      <alignment horizontal="left" vertical="center" wrapText="1" indent="1"/>
    </xf>
    <xf numFmtId="202" fontId="12" fillId="0" borderId="10" xfId="0" applyNumberFormat="1" applyFont="1" applyFill="1" applyBorder="1" applyAlignment="1">
      <alignment horizontal="left" vertical="center" wrapText="1" indent="3"/>
    </xf>
    <xf numFmtId="0" fontId="4" fillId="0" borderId="0" xfId="53" applyFont="1" applyFill="1" applyBorder="1" applyAlignment="1">
      <alignment vertical="top" wrapText="1"/>
      <protection/>
    </xf>
    <xf numFmtId="0" fontId="4" fillId="0" borderId="0" xfId="0" applyFont="1" applyFill="1" applyBorder="1" applyAlignment="1">
      <alignment horizontal="center" wrapText="1"/>
    </xf>
    <xf numFmtId="0" fontId="17" fillId="0" borderId="0" xfId="0" applyNumberFormat="1" applyFont="1" applyFill="1" applyBorder="1" applyAlignment="1">
      <alignment horizontal="left" wrapText="1"/>
    </xf>
    <xf numFmtId="0" fontId="15" fillId="0" borderId="0" xfId="0" applyFont="1" applyFill="1" applyAlignment="1">
      <alignment/>
    </xf>
    <xf numFmtId="0" fontId="89" fillId="0" borderId="11" xfId="0" applyFont="1" applyFill="1" applyBorder="1" applyAlignment="1">
      <alignment horizontal="center" vertical="center" wrapText="1"/>
    </xf>
    <xf numFmtId="0" fontId="4" fillId="0" borderId="11" xfId="0" applyFont="1" applyFill="1" applyBorder="1" applyAlignment="1">
      <alignment horizontal="center"/>
    </xf>
    <xf numFmtId="0" fontId="0" fillId="0" borderId="11" xfId="0" applyFill="1" applyBorder="1" applyAlignment="1">
      <alignment/>
    </xf>
    <xf numFmtId="0" fontId="13" fillId="0" borderId="0" xfId="0" applyFont="1" applyFill="1" applyAlignment="1">
      <alignment horizontal="center" vertical="center"/>
    </xf>
    <xf numFmtId="0" fontId="4" fillId="0" borderId="11" xfId="0" applyFont="1" applyFill="1" applyBorder="1" applyAlignment="1">
      <alignment horizontal="center" vertical="center"/>
    </xf>
    <xf numFmtId="49" fontId="29" fillId="0" borderId="11" xfId="0" applyNumberFormat="1" applyFont="1" applyFill="1" applyBorder="1" applyAlignment="1">
      <alignment horizontal="center" wrapText="1"/>
    </xf>
    <xf numFmtId="0" fontId="41" fillId="0" borderId="11" xfId="0" applyFont="1" applyFill="1" applyBorder="1" applyAlignment="1">
      <alignment/>
    </xf>
    <xf numFmtId="0" fontId="30" fillId="0" borderId="11" xfId="0" applyFont="1" applyFill="1" applyBorder="1" applyAlignment="1">
      <alignment/>
    </xf>
    <xf numFmtId="0" fontId="30" fillId="0" borderId="0" xfId="0" applyFont="1" applyFill="1" applyBorder="1" applyAlignment="1">
      <alignment/>
    </xf>
    <xf numFmtId="0" fontId="21" fillId="0" borderId="0" xfId="0" applyFont="1" applyFill="1" applyAlignment="1">
      <alignment/>
    </xf>
    <xf numFmtId="0" fontId="15" fillId="0" borderId="0" xfId="0" applyFont="1" applyFill="1" applyBorder="1" applyAlignment="1">
      <alignment/>
    </xf>
    <xf numFmtId="0" fontId="12" fillId="0" borderId="0" xfId="0" applyFont="1" applyFill="1" applyAlignment="1">
      <alignment horizontal="right"/>
    </xf>
    <xf numFmtId="0" fontId="89" fillId="0" borderId="10" xfId="0" applyFont="1" applyFill="1" applyBorder="1" applyAlignment="1">
      <alignment horizontal="right" vertical="center" wrapText="1"/>
    </xf>
    <xf numFmtId="3" fontId="89" fillId="0" borderId="10" xfId="0" applyNumberFormat="1" applyFont="1" applyFill="1" applyBorder="1" applyAlignment="1">
      <alignment horizontal="right" vertical="center" wrapText="1"/>
    </xf>
    <xf numFmtId="202" fontId="4" fillId="0" borderId="10" xfId="0" applyNumberFormat="1" applyFont="1" applyFill="1" applyBorder="1" applyAlignment="1">
      <alignment horizontal="left" vertical="center" wrapText="1" indent="3"/>
    </xf>
    <xf numFmtId="0" fontId="12" fillId="0" borderId="14" xfId="0" applyFont="1" applyFill="1" applyBorder="1" applyAlignment="1">
      <alignment/>
    </xf>
    <xf numFmtId="0" fontId="12" fillId="0" borderId="13" xfId="0" applyFont="1" applyFill="1" applyBorder="1" applyAlignment="1">
      <alignment/>
    </xf>
    <xf numFmtId="203" fontId="4" fillId="0" borderId="10" xfId="53" applyNumberFormat="1" applyFont="1" applyFill="1" applyBorder="1" applyAlignment="1">
      <alignment horizontal="center" vertical="top" wrapText="1"/>
      <protection/>
    </xf>
    <xf numFmtId="0" fontId="4" fillId="0" borderId="14" xfId="0" applyFont="1" applyFill="1" applyBorder="1" applyAlignment="1">
      <alignment/>
    </xf>
    <xf numFmtId="0" fontId="42" fillId="0" borderId="10" xfId="0" applyFont="1" applyBorder="1" applyAlignment="1">
      <alignment horizontal="left" vertical="center" wrapText="1" indent="3"/>
    </xf>
    <xf numFmtId="0" fontId="42" fillId="0" borderId="12" xfId="0" applyFont="1" applyBorder="1" applyAlignment="1">
      <alignment horizontal="left" vertical="center" wrapText="1" indent="3"/>
    </xf>
    <xf numFmtId="0" fontId="42" fillId="0" borderId="13" xfId="0" applyFont="1" applyBorder="1" applyAlignment="1">
      <alignment horizontal="left" vertical="center" wrapText="1" indent="3"/>
    </xf>
    <xf numFmtId="0" fontId="13" fillId="0" borderId="0" xfId="0" applyFont="1" applyBorder="1" applyAlignment="1">
      <alignment/>
    </xf>
    <xf numFmtId="0" fontId="13" fillId="0" borderId="0" xfId="0" applyFont="1" applyBorder="1" applyAlignment="1">
      <alignment horizontal="center"/>
    </xf>
    <xf numFmtId="202" fontId="12" fillId="0" borderId="10" xfId="0" applyNumberFormat="1" applyFont="1" applyFill="1" applyBorder="1" applyAlignment="1">
      <alignment vertical="center" wrapText="1"/>
    </xf>
    <xf numFmtId="0" fontId="39" fillId="0" borderId="10" xfId="0" applyNumberFormat="1" applyFont="1" applyFill="1" applyBorder="1" applyAlignment="1">
      <alignment horizontal="center" vertical="center" wrapText="1"/>
    </xf>
    <xf numFmtId="185" fontId="12" fillId="0" borderId="14" xfId="0" applyNumberFormat="1" applyFont="1" applyFill="1" applyBorder="1" applyAlignment="1">
      <alignment horizontal="center" wrapText="1"/>
    </xf>
    <xf numFmtId="202" fontId="13" fillId="0" borderId="10" xfId="0" applyNumberFormat="1" applyFont="1" applyFill="1" applyBorder="1" applyAlignment="1">
      <alignment horizontal="left" vertical="center" wrapText="1" indent="4"/>
    </xf>
    <xf numFmtId="3" fontId="19" fillId="0" borderId="10" xfId="0" applyNumberFormat="1" applyFont="1" applyFill="1" applyBorder="1" applyAlignment="1">
      <alignment horizontal="center" wrapText="1"/>
    </xf>
    <xf numFmtId="185" fontId="19" fillId="0" borderId="10" xfId="0" applyNumberFormat="1" applyFont="1" applyFill="1" applyBorder="1" applyAlignment="1">
      <alignment horizontal="center" wrapText="1"/>
    </xf>
    <xf numFmtId="1" fontId="19" fillId="0" borderId="10" xfId="0" applyNumberFormat="1" applyFont="1" applyFill="1" applyBorder="1" applyAlignment="1">
      <alignment horizontal="center" wrapText="1"/>
    </xf>
    <xf numFmtId="0" fontId="17" fillId="0" borderId="13" xfId="0" applyFont="1" applyFill="1" applyBorder="1" applyAlignment="1">
      <alignment horizontal="center"/>
    </xf>
    <xf numFmtId="0" fontId="30" fillId="0" borderId="10" xfId="0" applyFont="1" applyFill="1" applyBorder="1" applyAlignment="1">
      <alignment/>
    </xf>
    <xf numFmtId="0" fontId="18" fillId="0" borderId="10" xfId="0" applyFont="1" applyFill="1" applyBorder="1" applyAlignment="1">
      <alignment/>
    </xf>
    <xf numFmtId="0" fontId="12" fillId="0" borderId="10" xfId="53" applyFont="1" applyFill="1" applyBorder="1" applyAlignment="1">
      <alignment wrapText="1"/>
      <protection/>
    </xf>
    <xf numFmtId="202" fontId="39" fillId="0" borderId="10" xfId="0" applyNumberFormat="1" applyFont="1" applyFill="1" applyBorder="1" applyAlignment="1">
      <alignment horizontal="center" wrapText="1"/>
    </xf>
    <xf numFmtId="0" fontId="4" fillId="0" borderId="13" xfId="0" applyFont="1" applyFill="1" applyBorder="1" applyAlignment="1">
      <alignment horizontal="center"/>
    </xf>
    <xf numFmtId="3" fontId="39" fillId="0" borderId="10" xfId="0" applyNumberFormat="1" applyFont="1" applyFill="1" applyBorder="1" applyAlignment="1">
      <alignment horizontal="center" wrapText="1"/>
    </xf>
    <xf numFmtId="0" fontId="19" fillId="0" borderId="10" xfId="0" applyFont="1" applyFill="1" applyBorder="1" applyAlignment="1">
      <alignment horizontal="center" wrapText="1"/>
    </xf>
    <xf numFmtId="0" fontId="42" fillId="0" borderId="10" xfId="0" applyFont="1" applyFill="1" applyBorder="1" applyAlignment="1">
      <alignment wrapText="1"/>
    </xf>
    <xf numFmtId="0" fontId="39" fillId="0" borderId="13" xfId="0" applyFont="1" applyFill="1" applyBorder="1" applyAlignment="1">
      <alignment wrapText="1"/>
    </xf>
    <xf numFmtId="3" fontId="42" fillId="0" borderId="10" xfId="0" applyNumberFormat="1" applyFont="1" applyFill="1" applyBorder="1" applyAlignment="1">
      <alignment wrapText="1"/>
    </xf>
    <xf numFmtId="0" fontId="39" fillId="0" borderId="10" xfId="0" applyNumberFormat="1" applyFont="1" applyFill="1" applyBorder="1" applyAlignment="1">
      <alignment horizontal="center" wrapText="1"/>
    </xf>
    <xf numFmtId="0" fontId="39" fillId="0" borderId="12" xfId="0" applyFont="1" applyFill="1" applyBorder="1" applyAlignment="1">
      <alignment wrapText="1"/>
    </xf>
    <xf numFmtId="0" fontId="39" fillId="0" borderId="14" xfId="0" applyFont="1" applyFill="1" applyBorder="1" applyAlignment="1">
      <alignment/>
    </xf>
    <xf numFmtId="0" fontId="19" fillId="0" borderId="10" xfId="0" applyFont="1" applyFill="1" applyBorder="1" applyAlignment="1">
      <alignment/>
    </xf>
    <xf numFmtId="202" fontId="39" fillId="0" borderId="10" xfId="0" applyNumberFormat="1" applyFont="1" applyFill="1" applyBorder="1" applyAlignment="1">
      <alignment/>
    </xf>
    <xf numFmtId="3" fontId="39" fillId="0" borderId="10" xfId="0" applyNumberFormat="1" applyFont="1" applyFill="1" applyBorder="1" applyAlignment="1">
      <alignment/>
    </xf>
    <xf numFmtId="202" fontId="12" fillId="0" borderId="10" xfId="0" applyNumberFormat="1" applyFont="1" applyFill="1" applyBorder="1" applyAlignment="1">
      <alignment wrapText="1"/>
    </xf>
    <xf numFmtId="0" fontId="99" fillId="0" borderId="10" xfId="0" applyFont="1" applyFill="1" applyBorder="1" applyAlignment="1">
      <alignment horizontal="left" vertical="center" wrapText="1"/>
    </xf>
    <xf numFmtId="3" fontId="19" fillId="0" borderId="10" xfId="0" applyNumberFormat="1" applyFont="1" applyFill="1" applyBorder="1" applyAlignment="1">
      <alignment horizontal="center" vertical="center" wrapText="1"/>
    </xf>
    <xf numFmtId="3" fontId="97" fillId="0" borderId="10" xfId="0" applyNumberFormat="1" applyFont="1" applyFill="1" applyBorder="1" applyAlignment="1">
      <alignment vertical="center"/>
    </xf>
    <xf numFmtId="0" fontId="102" fillId="0" borderId="12" xfId="0" applyFont="1" applyFill="1" applyBorder="1" applyAlignment="1">
      <alignment horizontal="left" wrapText="1"/>
    </xf>
    <xf numFmtId="0" fontId="12" fillId="0" borderId="0" xfId="0" applyFont="1" applyFill="1" applyAlignment="1">
      <alignment/>
    </xf>
    <xf numFmtId="202" fontId="12" fillId="0" borderId="10" xfId="0" applyNumberFormat="1" applyFont="1" applyFill="1" applyBorder="1" applyAlignment="1">
      <alignment horizontal="left" wrapText="1" indent="2"/>
    </xf>
    <xf numFmtId="202" fontId="12" fillId="0" borderId="10" xfId="0" applyNumberFormat="1" applyFont="1" applyFill="1" applyBorder="1" applyAlignment="1">
      <alignment horizontal="left" wrapText="1" indent="1"/>
    </xf>
    <xf numFmtId="202" fontId="15" fillId="0" borderId="10" xfId="0" applyNumberFormat="1" applyFont="1" applyBorder="1" applyAlignment="1">
      <alignment horizontal="left" vertical="center" wrapText="1"/>
    </xf>
    <xf numFmtId="202" fontId="12" fillId="0" borderId="10" xfId="0" applyNumberFormat="1" applyFont="1" applyBorder="1" applyAlignment="1">
      <alignment horizontal="left" vertical="center" wrapText="1"/>
    </xf>
    <xf numFmtId="203" fontId="12" fillId="0" borderId="10" xfId="0" applyNumberFormat="1" applyFont="1" applyFill="1" applyBorder="1" applyAlignment="1">
      <alignment horizontal="left" vertical="center" wrapText="1" indent="2"/>
    </xf>
    <xf numFmtId="202" fontId="15" fillId="0" borderId="10" xfId="0" applyNumberFormat="1" applyFont="1" applyFill="1" applyBorder="1" applyAlignment="1">
      <alignment horizontal="left" vertical="center" wrapText="1" indent="3"/>
    </xf>
    <xf numFmtId="202" fontId="15" fillId="0" borderId="10" xfId="0" applyNumberFormat="1" applyFont="1" applyFill="1" applyBorder="1" applyAlignment="1">
      <alignment vertical="center" wrapText="1"/>
    </xf>
    <xf numFmtId="49" fontId="17" fillId="0" borderId="0" xfId="53" applyNumberFormat="1" applyFont="1" applyFill="1" applyBorder="1" applyAlignment="1">
      <alignment horizontal="left" vertical="center" wrapText="1"/>
      <protection/>
    </xf>
    <xf numFmtId="202" fontId="88" fillId="0" borderId="10" xfId="0" applyNumberFormat="1" applyFont="1" applyBorder="1" applyAlignment="1">
      <alignment horizontal="center" vertical="center" wrapText="1"/>
    </xf>
    <xf numFmtId="3" fontId="3" fillId="0" borderId="10" xfId="0" applyNumberFormat="1" applyFont="1" applyFill="1" applyBorder="1" applyAlignment="1">
      <alignment horizontal="right" vertical="center" wrapText="1"/>
    </xf>
    <xf numFmtId="0" fontId="3" fillId="0" borderId="10" xfId="0" applyFont="1" applyFill="1" applyBorder="1" applyAlignment="1">
      <alignment wrapText="1"/>
    </xf>
    <xf numFmtId="202" fontId="88" fillId="0" borderId="10" xfId="0" applyNumberFormat="1" applyFont="1" applyFill="1" applyBorder="1" applyAlignment="1">
      <alignment horizontal="center" vertical="center" wrapText="1"/>
    </xf>
    <xf numFmtId="202" fontId="3" fillId="0" borderId="10" xfId="0" applyNumberFormat="1" applyFont="1" applyBorder="1" applyAlignment="1">
      <alignment vertical="center" wrapText="1"/>
    </xf>
    <xf numFmtId="202" fontId="88" fillId="0" borderId="16" xfId="0" applyNumberFormat="1" applyFont="1" applyBorder="1" applyAlignment="1">
      <alignment horizontal="center" vertical="center" wrapText="1"/>
    </xf>
    <xf numFmtId="3" fontId="3" fillId="0" borderId="16" xfId="0" applyNumberFormat="1" applyFont="1" applyFill="1" applyBorder="1" applyAlignment="1">
      <alignment horizontal="right" vertical="center" wrapText="1"/>
    </xf>
    <xf numFmtId="202" fontId="88" fillId="0" borderId="16" xfId="0" applyNumberFormat="1" applyFont="1" applyFill="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Border="1" applyAlignment="1">
      <alignment horizontal="center" vertical="center" wrapText="1"/>
    </xf>
    <xf numFmtId="0" fontId="4" fillId="0" borderId="0" xfId="0" applyFont="1" applyBorder="1" applyAlignment="1">
      <alignment horizontal="center" vertical="center"/>
    </xf>
    <xf numFmtId="0" fontId="42" fillId="0" borderId="10" xfId="0" applyFont="1" applyBorder="1" applyAlignment="1">
      <alignment horizontal="center" wrapText="1"/>
    </xf>
    <xf numFmtId="0" fontId="42" fillId="0" borderId="12" xfId="0" applyFont="1" applyBorder="1" applyAlignment="1">
      <alignment horizontal="center" wrapText="1"/>
    </xf>
    <xf numFmtId="0" fontId="42" fillId="0" borderId="13"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center" wrapText="1"/>
    </xf>
    <xf numFmtId="184" fontId="4" fillId="0" borderId="0" xfId="0" applyNumberFormat="1" applyFont="1" applyFill="1" applyBorder="1" applyAlignment="1">
      <alignment horizontal="center" vertical="center" wrapText="1"/>
    </xf>
    <xf numFmtId="184" fontId="4" fillId="0" borderId="0" xfId="0" applyNumberFormat="1" applyFont="1" applyFill="1" applyBorder="1" applyAlignment="1">
      <alignment vertical="center" wrapText="1"/>
    </xf>
    <xf numFmtId="0" fontId="18" fillId="0" borderId="0" xfId="0" applyFont="1" applyFill="1" applyAlignment="1">
      <alignment/>
    </xf>
    <xf numFmtId="49" fontId="0" fillId="0" borderId="0" xfId="0" applyNumberFormat="1" applyFill="1" applyAlignment="1">
      <alignment/>
    </xf>
    <xf numFmtId="0" fontId="12" fillId="0" borderId="0" xfId="0" applyFont="1" applyFill="1" applyBorder="1" applyAlignment="1">
      <alignment/>
    </xf>
    <xf numFmtId="49" fontId="0" fillId="0" borderId="0" xfId="0" applyNumberFormat="1" applyFill="1" applyAlignment="1">
      <alignment vertical="center"/>
    </xf>
    <xf numFmtId="0" fontId="12" fillId="0" borderId="0" xfId="0" applyFont="1" applyFill="1" applyAlignment="1">
      <alignment vertical="center"/>
    </xf>
    <xf numFmtId="0" fontId="12" fillId="0" borderId="11" xfId="0" applyFont="1" applyFill="1" applyBorder="1" applyAlignment="1">
      <alignment horizontal="center"/>
    </xf>
    <xf numFmtId="0" fontId="104" fillId="0" borderId="11" xfId="0" applyFont="1" applyFill="1" applyBorder="1" applyAlignment="1">
      <alignment horizontal="center" wrapText="1"/>
    </xf>
    <xf numFmtId="49" fontId="19" fillId="0" borderId="11" xfId="0" applyNumberFormat="1" applyFont="1" applyFill="1" applyBorder="1" applyAlignment="1">
      <alignment horizontal="center" vertical="center" wrapText="1"/>
    </xf>
    <xf numFmtId="0" fontId="41" fillId="0" borderId="0" xfId="0" applyFont="1" applyFill="1" applyBorder="1" applyAlignment="1">
      <alignment wrapText="1"/>
    </xf>
    <xf numFmtId="0" fontId="30" fillId="0" borderId="0" xfId="0" applyFont="1" applyFill="1" applyBorder="1" applyAlignment="1">
      <alignment horizontal="left" wrapText="1"/>
    </xf>
    <xf numFmtId="0" fontId="0" fillId="0" borderId="12" xfId="0" applyFont="1" applyFill="1" applyBorder="1" applyAlignment="1">
      <alignment vertical="top" wrapText="1"/>
    </xf>
    <xf numFmtId="0" fontId="88" fillId="0" borderId="0" xfId="0" applyFont="1" applyFill="1" applyAlignment="1">
      <alignment vertical="center" wrapText="1"/>
    </xf>
    <xf numFmtId="0" fontId="17" fillId="0" borderId="0" xfId="0" applyFont="1" applyFill="1" applyBorder="1" applyAlignment="1">
      <alignment vertical="center" wrapText="1"/>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203" fontId="4" fillId="0" borderId="10" xfId="0" applyNumberFormat="1" applyFont="1" applyFill="1" applyBorder="1" applyAlignment="1">
      <alignment horizontal="left" vertical="center" wrapText="1" indent="4"/>
    </xf>
    <xf numFmtId="202" fontId="12" fillId="0" borderId="0" xfId="0" applyNumberFormat="1" applyFont="1" applyAlignment="1">
      <alignment/>
    </xf>
    <xf numFmtId="3" fontId="21" fillId="0" borderId="0" xfId="0" applyNumberFormat="1" applyFont="1" applyAlignment="1">
      <alignment/>
    </xf>
    <xf numFmtId="203" fontId="12" fillId="0" borderId="10" xfId="0" applyNumberFormat="1" applyFont="1" applyBorder="1" applyAlignment="1">
      <alignment horizontal="center" vertical="center" wrapText="1"/>
    </xf>
    <xf numFmtId="2" fontId="4" fillId="13" borderId="10" xfId="0" applyNumberFormat="1" applyFont="1" applyFill="1" applyBorder="1" applyAlignment="1">
      <alignment horizontal="center"/>
    </xf>
    <xf numFmtId="0" fontId="0" fillId="0" borderId="0" xfId="0" applyAlignment="1">
      <alignment horizontal="center"/>
    </xf>
    <xf numFmtId="0" fontId="12" fillId="0" borderId="13" xfId="0" applyFont="1" applyBorder="1" applyAlignment="1">
      <alignment horizontal="center"/>
    </xf>
    <xf numFmtId="49" fontId="4" fillId="0" borderId="14" xfId="53" applyNumberFormat="1" applyFont="1" applyFill="1" applyBorder="1" applyAlignment="1">
      <alignment vertical="center" wrapText="1"/>
      <protection/>
    </xf>
    <xf numFmtId="49" fontId="4" fillId="0" borderId="13" xfId="53" applyNumberFormat="1" applyFont="1" applyFill="1" applyBorder="1" applyAlignment="1">
      <alignment vertical="center" wrapText="1"/>
      <protection/>
    </xf>
    <xf numFmtId="0" fontId="39" fillId="0" borderId="13" xfId="0" applyFont="1" applyFill="1" applyBorder="1" applyAlignment="1">
      <alignment/>
    </xf>
    <xf numFmtId="3" fontId="39" fillId="0" borderId="10" xfId="0" applyNumberFormat="1" applyFont="1" applyBorder="1" applyAlignment="1">
      <alignment vertical="center" wrapText="1"/>
    </xf>
    <xf numFmtId="3" fontId="4" fillId="0" borderId="10" xfId="0" applyNumberFormat="1" applyFont="1" applyBorder="1" applyAlignment="1">
      <alignment horizontal="center" vertical="center"/>
    </xf>
    <xf numFmtId="0" fontId="41" fillId="0" borderId="11" xfId="0" applyFont="1" applyBorder="1" applyAlignment="1">
      <alignment wrapText="1"/>
    </xf>
    <xf numFmtId="0" fontId="39" fillId="0" borderId="14" xfId="0" applyFont="1" applyBorder="1" applyAlignment="1">
      <alignment horizontal="left" vertical="center"/>
    </xf>
    <xf numFmtId="0" fontId="39" fillId="0" borderId="13" xfId="0" applyFont="1" applyBorder="1" applyAlignment="1">
      <alignment horizontal="left" vertical="center"/>
    </xf>
    <xf numFmtId="0" fontId="98" fillId="0" borderId="14" xfId="0" applyFont="1" applyBorder="1" applyAlignment="1">
      <alignment horizontal="left" wrapText="1"/>
    </xf>
    <xf numFmtId="0" fontId="98" fillId="0" borderId="13" xfId="0" applyFont="1" applyBorder="1" applyAlignment="1">
      <alignment horizontal="left" wrapText="1"/>
    </xf>
    <xf numFmtId="49" fontId="4" fillId="0" borderId="14" xfId="53" applyNumberFormat="1" applyFont="1" applyFill="1" applyBorder="1" applyAlignment="1">
      <alignment horizontal="left" wrapText="1"/>
      <protection/>
    </xf>
    <xf numFmtId="49" fontId="4" fillId="0" borderId="13" xfId="53" applyNumberFormat="1" applyFont="1" applyFill="1" applyBorder="1" applyAlignment="1">
      <alignment horizontal="left" wrapText="1"/>
      <protection/>
    </xf>
    <xf numFmtId="0" fontId="17" fillId="0" borderId="14"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41" fillId="0" borderId="11" xfId="0" applyFont="1" applyBorder="1" applyAlignment="1">
      <alignment horizontal="left" wrapText="1"/>
    </xf>
    <xf numFmtId="0" fontId="13" fillId="0" borderId="17" xfId="0" applyFont="1" applyBorder="1" applyAlignment="1">
      <alignment horizontal="center"/>
    </xf>
    <xf numFmtId="0" fontId="102" fillId="0" borderId="14" xfId="0" applyFont="1" applyBorder="1" applyAlignment="1">
      <alignment horizontal="left" vertical="center" wrapText="1"/>
    </xf>
    <xf numFmtId="0" fontId="102" fillId="0" borderId="12" xfId="0" applyFont="1" applyBorder="1" applyAlignment="1">
      <alignment horizontal="left" vertical="center" wrapText="1"/>
    </xf>
    <xf numFmtId="0" fontId="4" fillId="0" borderId="14" xfId="53" applyFont="1" applyFill="1" applyBorder="1" applyAlignment="1">
      <alignment horizontal="left" vertical="top" wrapText="1"/>
      <protection/>
    </xf>
    <xf numFmtId="0" fontId="4" fillId="0" borderId="13" xfId="53" applyFont="1" applyFill="1" applyBorder="1" applyAlignment="1">
      <alignment horizontal="left" vertical="top" wrapText="1"/>
      <protection/>
    </xf>
    <xf numFmtId="0" fontId="98" fillId="0" borderId="14" xfId="0" applyFont="1" applyBorder="1" applyAlignment="1">
      <alignment horizontal="left" vertical="center" wrapText="1"/>
    </xf>
    <xf numFmtId="0" fontId="98" fillId="0" borderId="13"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xf>
    <xf numFmtId="0" fontId="4" fillId="0" borderId="10" xfId="0" applyFont="1" applyBorder="1" applyAlignment="1">
      <alignment horizontal="left"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98" fillId="0" borderId="14" xfId="0" applyFont="1" applyFill="1" applyBorder="1" applyAlignment="1">
      <alignment horizontal="left" vertical="center" wrapText="1"/>
    </xf>
    <xf numFmtId="0" fontId="98" fillId="0" borderId="13" xfId="0" applyFont="1" applyFill="1" applyBorder="1" applyAlignment="1">
      <alignment horizontal="left" vertical="center" wrapText="1"/>
    </xf>
    <xf numFmtId="0" fontId="4" fillId="0" borderId="15" xfId="0" applyFont="1" applyBorder="1" applyAlignment="1">
      <alignment horizontal="left" wrapText="1"/>
    </xf>
    <xf numFmtId="0" fontId="4" fillId="0" borderId="18" xfId="0" applyFont="1" applyBorder="1" applyAlignment="1">
      <alignment horizontal="left" wrapText="1"/>
    </xf>
    <xf numFmtId="0" fontId="18" fillId="0" borderId="0" xfId="0" applyFont="1" applyAlignment="1">
      <alignment horizontal="center"/>
    </xf>
    <xf numFmtId="0" fontId="98" fillId="0" borderId="12"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3" xfId="0" applyFont="1" applyFill="1" applyBorder="1" applyAlignment="1">
      <alignment horizontal="left" wrapText="1"/>
    </xf>
    <xf numFmtId="0" fontId="105" fillId="0" borderId="0" xfId="0" applyFont="1" applyAlignment="1">
      <alignment horizontal="left" vertical="center" wrapText="1"/>
    </xf>
    <xf numFmtId="0" fontId="92" fillId="0" borderId="0" xfId="0" applyFont="1" applyAlignment="1">
      <alignment vertical="center" wrapText="1"/>
    </xf>
    <xf numFmtId="0" fontId="92" fillId="0" borderId="10" xfId="0" applyFont="1" applyBorder="1" applyAlignment="1">
      <alignment horizontal="center" vertical="center" wrapText="1"/>
    </xf>
    <xf numFmtId="0" fontId="89" fillId="0" borderId="10"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14" xfId="0" applyFont="1" applyBorder="1" applyAlignment="1">
      <alignment horizontal="left" wrapText="1"/>
    </xf>
    <xf numFmtId="0" fontId="4" fillId="0" borderId="13" xfId="0" applyFont="1" applyBorder="1" applyAlignment="1">
      <alignment horizontal="left" wrapText="1"/>
    </xf>
    <xf numFmtId="0" fontId="98" fillId="0" borderId="12" xfId="0" applyFont="1" applyBorder="1" applyAlignment="1">
      <alignment horizontal="left" vertical="center" wrapText="1"/>
    </xf>
    <xf numFmtId="0" fontId="12" fillId="0" borderId="14" xfId="0" applyFont="1" applyBorder="1" applyAlignment="1">
      <alignment horizontal="left" wrapText="1"/>
    </xf>
    <xf numFmtId="0" fontId="12" fillId="0" borderId="12" xfId="0" applyFont="1" applyBorder="1" applyAlignment="1">
      <alignment horizontal="left" wrapText="1"/>
    </xf>
    <xf numFmtId="0" fontId="21" fillId="0" borderId="12" xfId="0" applyFont="1" applyBorder="1" applyAlignment="1">
      <alignment horizontal="center" vertical="center" wrapText="1"/>
    </xf>
    <xf numFmtId="0" fontId="40" fillId="0" borderId="15" xfId="0" applyFont="1" applyBorder="1" applyAlignment="1">
      <alignment horizontal="left" vertical="top" wrapText="1"/>
    </xf>
    <xf numFmtId="0" fontId="40" fillId="0" borderId="17"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 fillId="0" borderId="21" xfId="0" applyFont="1" applyBorder="1" applyAlignment="1">
      <alignment horizontal="left"/>
    </xf>
    <xf numFmtId="0" fontId="4" fillId="0" borderId="22" xfId="0" applyFont="1" applyBorder="1" applyAlignment="1">
      <alignment horizontal="left"/>
    </xf>
    <xf numFmtId="0" fontId="15"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1" fillId="0" borderId="0" xfId="0" applyFont="1" applyAlignment="1">
      <alignment horizontal="left" vertical="top" wrapText="1"/>
    </xf>
    <xf numFmtId="0" fontId="89" fillId="0" borderId="0" xfId="0" applyFont="1" applyAlignment="1">
      <alignment horizontal="left" vertical="center" wrapText="1"/>
    </xf>
    <xf numFmtId="0" fontId="12" fillId="0" borderId="14"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92" fillId="0" borderId="0" xfId="0" applyFont="1" applyAlignment="1">
      <alignment horizontal="left" vertical="center" wrapText="1"/>
    </xf>
    <xf numFmtId="0" fontId="21" fillId="0" borderId="10" xfId="0" applyFont="1" applyBorder="1" applyAlignment="1">
      <alignment horizontal="center" vertical="center" wrapText="1"/>
    </xf>
    <xf numFmtId="0" fontId="89" fillId="0" borderId="14" xfId="0" applyFont="1" applyBorder="1" applyAlignment="1">
      <alignment horizontal="left" vertical="center" wrapText="1"/>
    </xf>
    <xf numFmtId="0" fontId="89" fillId="0" borderId="12" xfId="0" applyFont="1" applyBorder="1" applyAlignment="1">
      <alignment horizontal="left" vertical="center" wrapText="1"/>
    </xf>
    <xf numFmtId="0" fontId="89" fillId="0" borderId="13"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0" xfId="0" applyFont="1" applyBorder="1" applyAlignment="1">
      <alignment horizontal="center" vertical="center" wrapText="1"/>
    </xf>
    <xf numFmtId="0" fontId="21" fillId="0" borderId="14" xfId="0" applyFont="1" applyBorder="1" applyAlignment="1">
      <alignment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89" fillId="0" borderId="21" xfId="0" applyFont="1" applyBorder="1" applyAlignment="1">
      <alignment horizontal="left" vertical="center" wrapText="1"/>
    </xf>
    <xf numFmtId="0" fontId="89" fillId="0" borderId="11" xfId="0" applyFont="1" applyBorder="1" applyAlignment="1">
      <alignment horizontal="left" vertical="center" wrapText="1"/>
    </xf>
    <xf numFmtId="0" fontId="92" fillId="0" borderId="21" xfId="0" applyFont="1" applyBorder="1" applyAlignment="1">
      <alignment horizontal="left" vertical="center" wrapText="1"/>
    </xf>
    <xf numFmtId="0" fontId="92" fillId="0" borderId="11" xfId="0" applyFont="1" applyBorder="1" applyAlignment="1">
      <alignment horizontal="left" vertical="center" wrapText="1"/>
    </xf>
    <xf numFmtId="0" fontId="105" fillId="0" borderId="11" xfId="0" applyFont="1" applyBorder="1" applyAlignment="1">
      <alignment horizontal="left" vertical="center" wrapText="1"/>
    </xf>
    <xf numFmtId="0" fontId="4" fillId="0" borderId="10" xfId="53" applyFont="1" applyFill="1" applyBorder="1" applyAlignment="1">
      <alignment horizontal="left" vertical="top" wrapText="1"/>
      <protection/>
    </xf>
    <xf numFmtId="0" fontId="92" fillId="0" borderId="23" xfId="0" applyFont="1" applyBorder="1" applyAlignment="1">
      <alignment horizontal="center" vertical="center" wrapText="1"/>
    </xf>
    <xf numFmtId="0" fontId="92" fillId="0" borderId="0" xfId="0" applyFont="1" applyBorder="1" applyAlignment="1">
      <alignment horizontal="center" vertical="center" wrapText="1"/>
    </xf>
    <xf numFmtId="49" fontId="4" fillId="0" borderId="14" xfId="53" applyNumberFormat="1" applyFont="1" applyFill="1" applyBorder="1" applyAlignment="1">
      <alignment horizontal="left" vertical="center" wrapText="1"/>
      <protection/>
    </xf>
    <xf numFmtId="49" fontId="4" fillId="0" borderId="13" xfId="53" applyNumberFormat="1" applyFont="1" applyFill="1" applyBorder="1" applyAlignment="1">
      <alignment horizontal="left" vertical="center" wrapText="1"/>
      <protection/>
    </xf>
    <xf numFmtId="0" fontId="89" fillId="0" borderId="0" xfId="0" applyFont="1" applyAlignment="1">
      <alignment vertical="center" wrapText="1"/>
    </xf>
    <xf numFmtId="0" fontId="22" fillId="0" borderId="14"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15" fillId="0" borderId="14" xfId="53" applyFont="1" applyFill="1" applyBorder="1" applyAlignment="1">
      <alignment horizontal="left" vertical="top" wrapText="1"/>
      <protection/>
    </xf>
    <xf numFmtId="0" fontId="15" fillId="0" borderId="12" xfId="53" applyFont="1" applyFill="1" applyBorder="1" applyAlignment="1">
      <alignment horizontal="left" vertical="top" wrapText="1"/>
      <protection/>
    </xf>
    <xf numFmtId="0" fontId="12" fillId="0" borderId="14"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49" fontId="4" fillId="0" borderId="12" xfId="53" applyNumberFormat="1" applyFont="1" applyFill="1" applyBorder="1" applyAlignment="1">
      <alignment horizontal="left" vertical="center" wrapText="1"/>
      <protection/>
    </xf>
    <xf numFmtId="49" fontId="4" fillId="0" borderId="14" xfId="53" applyNumberFormat="1" applyFont="1" applyFill="1" applyBorder="1" applyAlignment="1">
      <alignment horizontal="left" vertical="top" wrapText="1"/>
      <protection/>
    </xf>
    <xf numFmtId="49" fontId="4" fillId="0" borderId="13" xfId="53" applyNumberFormat="1" applyFont="1" applyFill="1" applyBorder="1" applyAlignment="1">
      <alignment horizontal="left" vertical="top" wrapText="1"/>
      <protection/>
    </xf>
    <xf numFmtId="0" fontId="17" fillId="0" borderId="21" xfId="0" applyFont="1" applyFill="1" applyBorder="1" applyAlignment="1">
      <alignment horizontal="left" wrapText="1"/>
    </xf>
    <xf numFmtId="0" fontId="17" fillId="0" borderId="11" xfId="0" applyFont="1" applyFill="1" applyBorder="1" applyAlignment="1">
      <alignment horizontal="left" wrapText="1"/>
    </xf>
    <xf numFmtId="0" fontId="4" fillId="0" borderId="14" xfId="53" applyFont="1" applyFill="1" applyBorder="1" applyAlignment="1">
      <alignment horizontal="left" vertical="center" wrapText="1"/>
      <protection/>
    </xf>
    <xf numFmtId="0" fontId="4" fillId="0" borderId="13" xfId="53" applyFont="1" applyFill="1" applyBorder="1" applyAlignment="1">
      <alignment horizontal="left" vertical="center" wrapText="1"/>
      <protection/>
    </xf>
    <xf numFmtId="0" fontId="4" fillId="0" borderId="12" xfId="53" applyFont="1" applyFill="1" applyBorder="1" applyAlignment="1">
      <alignment horizontal="left" vertical="top" wrapText="1"/>
      <protection/>
    </xf>
    <xf numFmtId="0" fontId="98" fillId="0" borderId="10" xfId="0" applyFont="1" applyFill="1" applyBorder="1" applyAlignment="1">
      <alignment horizontal="left" vertical="center" wrapText="1"/>
    </xf>
    <xf numFmtId="0" fontId="17" fillId="33" borderId="21" xfId="0" applyFont="1" applyFill="1" applyBorder="1" applyAlignment="1">
      <alignment horizontal="left" wrapText="1"/>
    </xf>
    <xf numFmtId="0" fontId="17" fillId="33" borderId="11" xfId="0" applyFont="1" applyFill="1" applyBorder="1" applyAlignment="1">
      <alignment horizontal="left" wrapText="1"/>
    </xf>
    <xf numFmtId="0" fontId="12" fillId="33" borderId="11" xfId="0" applyFont="1" applyFill="1" applyBorder="1" applyAlignment="1">
      <alignment horizontal="left"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13" fillId="0" borderId="17" xfId="0" applyFont="1" applyBorder="1" applyAlignment="1">
      <alignment horizontal="left"/>
    </xf>
    <xf numFmtId="0" fontId="5" fillId="0" borderId="14" xfId="53" applyFont="1" applyFill="1" applyBorder="1" applyAlignment="1">
      <alignment horizontal="left" vertical="center" wrapText="1"/>
      <protection/>
    </xf>
    <xf numFmtId="0" fontId="5" fillId="0" borderId="12" xfId="53" applyFont="1" applyFill="1" applyBorder="1" applyAlignment="1">
      <alignment horizontal="left" vertical="center" wrapText="1"/>
      <protection/>
    </xf>
    <xf numFmtId="0" fontId="5" fillId="0" borderId="13" xfId="53" applyFont="1" applyFill="1" applyBorder="1" applyAlignment="1">
      <alignment horizontal="left" vertical="center" wrapText="1"/>
      <protection/>
    </xf>
    <xf numFmtId="0" fontId="92" fillId="0" borderId="0" xfId="0" applyFont="1" applyFill="1" applyAlignment="1">
      <alignment horizontal="left" vertical="center" wrapText="1"/>
    </xf>
    <xf numFmtId="0" fontId="92" fillId="0" borderId="0" xfId="0" applyFont="1" applyFill="1" applyAlignment="1">
      <alignment vertical="center" wrapText="1"/>
    </xf>
    <xf numFmtId="0" fontId="92" fillId="0" borderId="23"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21" xfId="0" applyFont="1" applyFill="1" applyBorder="1" applyAlignment="1">
      <alignment horizontal="left" vertical="center" wrapText="1"/>
    </xf>
    <xf numFmtId="0" fontId="92" fillId="0"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9" fillId="0" borderId="21" xfId="0" applyFont="1" applyFill="1" applyBorder="1" applyAlignment="1">
      <alignment horizontal="left" wrapText="1"/>
    </xf>
    <xf numFmtId="0" fontId="19" fillId="0" borderId="11" xfId="0" applyFont="1" applyFill="1" applyBorder="1" applyAlignment="1">
      <alignment horizontal="left" wrapText="1"/>
    </xf>
    <xf numFmtId="0" fontId="40" fillId="0" borderId="14" xfId="0" applyFont="1" applyBorder="1" applyAlignment="1">
      <alignment horizontal="left" wrapText="1"/>
    </xf>
    <xf numFmtId="0" fontId="40" fillId="0" borderId="12" xfId="0" applyFont="1" applyBorder="1" applyAlignment="1">
      <alignment horizontal="left" wrapText="1"/>
    </xf>
    <xf numFmtId="0" fontId="40" fillId="0" borderId="13" xfId="0" applyFont="1" applyBorder="1" applyAlignment="1">
      <alignment horizontal="left" wrapText="1"/>
    </xf>
    <xf numFmtId="0" fontId="4" fillId="0" borderId="14" xfId="0" applyFont="1" applyBorder="1" applyAlignment="1">
      <alignment horizontal="left"/>
    </xf>
    <xf numFmtId="0" fontId="4" fillId="0" borderId="13" xfId="0" applyFont="1" applyBorder="1" applyAlignment="1">
      <alignment horizontal="left"/>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22" fillId="0" borderId="0" xfId="0" applyFont="1" applyAlignment="1">
      <alignment horizontal="center" vertical="center"/>
    </xf>
    <xf numFmtId="0" fontId="18" fillId="0" borderId="0" xfId="0" applyFont="1" applyAlignment="1">
      <alignment horizontal="center" vertical="center"/>
    </xf>
    <xf numFmtId="0" fontId="17" fillId="0" borderId="14"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4" fillId="0" borderId="14" xfId="53" applyFont="1" applyFill="1" applyBorder="1" applyAlignment="1">
      <alignment horizontal="left" wrapText="1"/>
      <protection/>
    </xf>
    <xf numFmtId="0" fontId="4" fillId="0" borderId="13" xfId="53" applyFont="1" applyFill="1" applyBorder="1" applyAlignment="1">
      <alignment horizontal="left" wrapText="1"/>
      <protection/>
    </xf>
    <xf numFmtId="0" fontId="4" fillId="0" borderId="14" xfId="53" applyFont="1" applyFill="1" applyBorder="1" applyAlignment="1">
      <alignment horizontal="center" vertical="top" wrapText="1"/>
      <protection/>
    </xf>
    <xf numFmtId="0" fontId="4" fillId="0" borderId="13" xfId="53" applyFont="1" applyFill="1" applyBorder="1" applyAlignment="1">
      <alignment horizontal="center" vertical="top" wrapText="1"/>
      <protection/>
    </xf>
    <xf numFmtId="0" fontId="14" fillId="0" borderId="14" xfId="53" applyFont="1" applyFill="1" applyBorder="1" applyAlignment="1">
      <alignment horizontal="left" vertical="center" wrapText="1"/>
      <protection/>
    </xf>
    <xf numFmtId="0" fontId="14" fillId="0" borderId="12" xfId="53" applyFont="1" applyFill="1" applyBorder="1" applyAlignment="1">
      <alignment horizontal="left" vertical="center" wrapText="1"/>
      <protection/>
    </xf>
    <xf numFmtId="0" fontId="14" fillId="0" borderId="13" xfId="53" applyFont="1" applyFill="1" applyBorder="1" applyAlignment="1">
      <alignment horizontal="left" vertical="center" wrapText="1"/>
      <protection/>
    </xf>
    <xf numFmtId="0" fontId="24" fillId="0" borderId="14"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12" fillId="0" borderId="14" xfId="53" applyFont="1" applyFill="1" applyBorder="1" applyAlignment="1">
      <alignment horizontal="left" vertical="top" wrapText="1"/>
      <protection/>
    </xf>
    <xf numFmtId="0" fontId="12" fillId="0" borderId="13" xfId="53" applyFont="1" applyFill="1" applyBorder="1" applyAlignment="1">
      <alignment horizontal="left" vertical="top" wrapText="1"/>
      <protection/>
    </xf>
    <xf numFmtId="0" fontId="47" fillId="0" borderId="14"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3" xfId="0"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92" fillId="0" borderId="10" xfId="0" applyFont="1" applyFill="1" applyBorder="1" applyAlignment="1">
      <alignment horizontal="center" vertical="center" wrapText="1"/>
    </xf>
    <xf numFmtId="0" fontId="19" fillId="0" borderId="14" xfId="0" applyFont="1" applyFill="1" applyBorder="1" applyAlignment="1">
      <alignment horizontal="center" wrapText="1"/>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95" fillId="0" borderId="10" xfId="0" applyFont="1" applyFill="1" applyBorder="1" applyAlignment="1">
      <alignment horizontal="center" vertical="center" wrapText="1"/>
    </xf>
    <xf numFmtId="0" fontId="22" fillId="0" borderId="0" xfId="0" applyFont="1" applyAlignment="1">
      <alignment horizontal="center"/>
    </xf>
    <xf numFmtId="0" fontId="12" fillId="0" borderId="10" xfId="0" applyFont="1" applyFill="1" applyBorder="1" applyAlignment="1">
      <alignment horizontal="center" vertical="center" wrapText="1"/>
    </xf>
    <xf numFmtId="0" fontId="92" fillId="0" borderId="23" xfId="0" applyFont="1" applyFill="1" applyBorder="1" applyAlignment="1">
      <alignment horizontal="left" wrapText="1"/>
    </xf>
    <xf numFmtId="0" fontId="92" fillId="0" borderId="0" xfId="0" applyFont="1" applyFill="1" applyBorder="1" applyAlignment="1">
      <alignment horizontal="left" wrapText="1"/>
    </xf>
    <xf numFmtId="0" fontId="19" fillId="0" borderId="14" xfId="0" applyFont="1" applyBorder="1" applyAlignment="1">
      <alignment horizontal="left" wrapText="1"/>
    </xf>
    <xf numFmtId="0" fontId="19" fillId="0" borderId="13" xfId="0" applyFont="1" applyBorder="1" applyAlignment="1">
      <alignment horizontal="left" wrapText="1"/>
    </xf>
    <xf numFmtId="0" fontId="12" fillId="0" borderId="0" xfId="0" applyFont="1" applyFill="1" applyBorder="1" applyAlignment="1">
      <alignment horizontal="left" vertical="center" wrapText="1"/>
    </xf>
    <xf numFmtId="0" fontId="12" fillId="0" borderId="12" xfId="53" applyFont="1" applyFill="1" applyBorder="1" applyAlignment="1">
      <alignment horizontal="left" vertical="top" wrapText="1"/>
      <protection/>
    </xf>
    <xf numFmtId="0" fontId="40" fillId="0" borderId="14" xfId="53" applyFont="1" applyFill="1" applyBorder="1" applyAlignment="1">
      <alignment horizontal="left" vertical="center" wrapText="1"/>
      <protection/>
    </xf>
    <xf numFmtId="0" fontId="40" fillId="0" borderId="12" xfId="53" applyFont="1" applyFill="1" applyBorder="1" applyAlignment="1">
      <alignment horizontal="left" vertical="center" wrapText="1"/>
      <protection/>
    </xf>
    <xf numFmtId="0" fontId="5" fillId="0" borderId="14"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0" fontId="17" fillId="0" borderId="14" xfId="0" applyNumberFormat="1" applyFont="1" applyFill="1" applyBorder="1" applyAlignment="1">
      <alignment horizontal="left" wrapText="1"/>
    </xf>
    <xf numFmtId="0" fontId="17" fillId="0" borderId="12" xfId="0" applyNumberFormat="1" applyFont="1" applyFill="1" applyBorder="1" applyAlignment="1">
      <alignment horizontal="left" wrapText="1"/>
    </xf>
    <xf numFmtId="0" fontId="17" fillId="0" borderId="13" xfId="0" applyNumberFormat="1" applyFont="1" applyFill="1" applyBorder="1" applyAlignment="1">
      <alignment horizontal="left" wrapText="1"/>
    </xf>
    <xf numFmtId="0" fontId="4" fillId="33" borderId="14" xfId="53" applyFont="1" applyFill="1" applyBorder="1" applyAlignment="1">
      <alignment horizontal="left" vertical="top" wrapText="1"/>
      <protection/>
    </xf>
    <xf numFmtId="0" fontId="4" fillId="33" borderId="13" xfId="53" applyFont="1" applyFill="1" applyBorder="1" applyAlignment="1">
      <alignment horizontal="left" vertical="top" wrapText="1"/>
      <protection/>
    </xf>
    <xf numFmtId="0" fontId="4" fillId="33" borderId="12" xfId="53" applyFont="1" applyFill="1" applyBorder="1" applyAlignment="1">
      <alignment horizontal="left" vertical="top" wrapText="1"/>
      <protection/>
    </xf>
    <xf numFmtId="0" fontId="40" fillId="0" borderId="15"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11" xfId="0" applyFont="1" applyFill="1" applyBorder="1" applyAlignment="1">
      <alignment horizontal="left" vertical="center" wrapText="1"/>
    </xf>
    <xf numFmtId="0" fontId="40" fillId="0" borderId="22" xfId="0" applyFont="1" applyFill="1" applyBorder="1" applyAlignment="1">
      <alignment horizontal="left" vertical="center" wrapText="1"/>
    </xf>
    <xf numFmtId="0" fontId="18" fillId="0" borderId="14" xfId="0" applyFont="1" applyFill="1" applyBorder="1" applyAlignment="1">
      <alignment horizontal="left" vertical="center"/>
    </xf>
    <xf numFmtId="0" fontId="18" fillId="0" borderId="13" xfId="0" applyFont="1" applyFill="1" applyBorder="1" applyAlignment="1">
      <alignment horizontal="left" vertical="center"/>
    </xf>
    <xf numFmtId="0" fontId="89" fillId="0" borderId="14" xfId="0" applyFont="1" applyFill="1" applyBorder="1" applyAlignment="1">
      <alignment horizontal="left" vertical="center" wrapText="1"/>
    </xf>
    <xf numFmtId="0" fontId="89" fillId="0" borderId="12" xfId="0" applyFont="1" applyFill="1" applyBorder="1" applyAlignment="1">
      <alignment horizontal="left" vertical="center" wrapText="1"/>
    </xf>
    <xf numFmtId="0" fontId="89" fillId="0" borderId="13" xfId="0" applyFont="1" applyFill="1" applyBorder="1" applyAlignment="1">
      <alignment horizontal="left" vertical="center" wrapText="1"/>
    </xf>
    <xf numFmtId="49" fontId="5" fillId="0" borderId="12" xfId="53" applyNumberFormat="1" applyFont="1" applyFill="1" applyBorder="1" applyAlignment="1">
      <alignment horizontal="left" vertical="center" wrapText="1"/>
      <protection/>
    </xf>
    <xf numFmtId="0" fontId="4" fillId="0" borderId="14"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19" fillId="0" borderId="10" xfId="0" applyFont="1" applyFill="1" applyBorder="1" applyAlignment="1">
      <alignment horizontal="left" wrapText="1"/>
    </xf>
    <xf numFmtId="0" fontId="92" fillId="0" borderId="1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5" fillId="0" borderId="14" xfId="0" applyNumberFormat="1" applyFont="1" applyBorder="1" applyAlignment="1">
      <alignment horizontal="left" wrapText="1"/>
    </xf>
    <xf numFmtId="0" fontId="5" fillId="0" borderId="12" xfId="0" applyNumberFormat="1" applyFont="1" applyBorder="1" applyAlignment="1">
      <alignment horizontal="left" wrapText="1"/>
    </xf>
    <xf numFmtId="0" fontId="5" fillId="0" borderId="13" xfId="0" applyNumberFormat="1" applyFont="1" applyBorder="1" applyAlignment="1">
      <alignment horizontal="left" wrapText="1"/>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40" fillId="0" borderId="14" xfId="53" applyFont="1" applyFill="1" applyBorder="1" applyAlignment="1">
      <alignment horizontal="left" vertical="top" wrapText="1"/>
      <protection/>
    </xf>
    <xf numFmtId="0" fontId="40" fillId="0" borderId="12" xfId="53" applyFont="1" applyFill="1" applyBorder="1" applyAlignment="1">
      <alignment horizontal="left" vertical="top" wrapText="1"/>
      <protection/>
    </xf>
    <xf numFmtId="0" fontId="4" fillId="0" borderId="12" xfId="53" applyFont="1" applyFill="1" applyBorder="1" applyAlignment="1">
      <alignment horizontal="left" vertical="center" wrapText="1"/>
      <protection/>
    </xf>
    <xf numFmtId="0" fontId="40" fillId="0" borderId="13" xfId="53" applyFont="1" applyFill="1" applyBorder="1" applyAlignment="1">
      <alignment horizontal="left" vertical="top" wrapText="1"/>
      <protection/>
    </xf>
    <xf numFmtId="0" fontId="5" fillId="0" borderId="14"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98" fillId="0" borderId="14" xfId="0" applyFont="1" applyFill="1" applyBorder="1" applyAlignment="1">
      <alignment horizontal="left" wrapText="1"/>
    </xf>
    <xf numFmtId="0" fontId="98" fillId="0" borderId="12" xfId="0" applyFont="1" applyFill="1" applyBorder="1" applyAlignment="1">
      <alignment horizontal="left" wrapText="1"/>
    </xf>
    <xf numFmtId="0" fontId="12" fillId="0" borderId="14" xfId="0" applyFont="1" applyFill="1" applyBorder="1" applyAlignment="1">
      <alignment horizontal="left" wrapText="1"/>
    </xf>
    <xf numFmtId="0" fontId="12" fillId="0" borderId="12" xfId="0" applyFont="1" applyFill="1" applyBorder="1" applyAlignment="1">
      <alignment horizontal="left" wrapText="1"/>
    </xf>
    <xf numFmtId="0" fontId="5" fillId="0" borderId="14" xfId="0" applyNumberFormat="1" applyFont="1" applyFill="1" applyBorder="1" applyAlignment="1">
      <alignment horizontal="left" wrapText="1"/>
    </xf>
    <xf numFmtId="0" fontId="5" fillId="0" borderId="12" xfId="0" applyNumberFormat="1" applyFont="1" applyFill="1" applyBorder="1" applyAlignment="1">
      <alignment horizontal="left" wrapText="1"/>
    </xf>
    <xf numFmtId="0" fontId="5" fillId="0" borderId="13" xfId="0" applyNumberFormat="1" applyFont="1" applyFill="1" applyBorder="1" applyAlignment="1">
      <alignment horizontal="left" wrapText="1"/>
    </xf>
    <xf numFmtId="0" fontId="105" fillId="0" borderId="0" xfId="0" applyFont="1" applyFill="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12" xfId="53" applyFont="1" applyFill="1" applyBorder="1" applyAlignment="1">
      <alignment horizontal="left" wrapText="1"/>
      <protection/>
    </xf>
    <xf numFmtId="0" fontId="92" fillId="0" borderId="14" xfId="0" applyFont="1" applyFill="1" applyBorder="1" applyAlignment="1">
      <alignment horizontal="left" vertical="center" wrapText="1"/>
    </xf>
    <xf numFmtId="0" fontId="92" fillId="0" borderId="12" xfId="0" applyFont="1" applyFill="1" applyBorder="1" applyAlignment="1">
      <alignment horizontal="left" vertical="center" wrapText="1"/>
    </xf>
    <xf numFmtId="0" fontId="92" fillId="0" borderId="13" xfId="0" applyFont="1" applyFill="1" applyBorder="1" applyAlignment="1">
      <alignment horizontal="left" vertical="center" wrapText="1"/>
    </xf>
    <xf numFmtId="0" fontId="40" fillId="0" borderId="14" xfId="0" applyFont="1" applyFill="1" applyBorder="1" applyAlignment="1">
      <alignment horizontal="left" vertical="top" wrapText="1"/>
    </xf>
    <xf numFmtId="0" fontId="40" fillId="0" borderId="12" xfId="0" applyFont="1" applyFill="1" applyBorder="1" applyAlignment="1">
      <alignment horizontal="left" vertical="top" wrapText="1"/>
    </xf>
    <xf numFmtId="0" fontId="39" fillId="0" borderId="14" xfId="0" applyFont="1" applyFill="1" applyBorder="1" applyAlignment="1">
      <alignment horizontal="left"/>
    </xf>
    <xf numFmtId="0" fontId="39" fillId="0" borderId="13" xfId="0" applyFont="1" applyFill="1" applyBorder="1" applyAlignment="1">
      <alignment horizontal="left"/>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98" fillId="0" borderId="13" xfId="0" applyFont="1" applyFill="1" applyBorder="1" applyAlignment="1">
      <alignment horizontal="left" wrapText="1"/>
    </xf>
    <xf numFmtId="0" fontId="40" fillId="0" borderId="14" xfId="0" applyFont="1" applyFill="1" applyBorder="1" applyAlignment="1">
      <alignment horizontal="left" vertical="center" wrapText="1"/>
    </xf>
    <xf numFmtId="0" fontId="40" fillId="0" borderId="12" xfId="0" applyFont="1" applyFill="1" applyBorder="1" applyAlignment="1">
      <alignment horizontal="left" vertical="center" wrapText="1"/>
    </xf>
    <xf numFmtId="49" fontId="4" fillId="0" borderId="12" xfId="53" applyNumberFormat="1" applyFont="1" applyFill="1" applyBorder="1" applyAlignment="1">
      <alignment horizontal="left" wrapText="1"/>
      <protection/>
    </xf>
    <xf numFmtId="0" fontId="102" fillId="0" borderId="14" xfId="0" applyFont="1" applyFill="1" applyBorder="1" applyAlignment="1">
      <alignment horizontal="left" vertical="center" wrapText="1"/>
    </xf>
    <xf numFmtId="0" fontId="102" fillId="0" borderId="12" xfId="0" applyFont="1" applyFill="1" applyBorder="1" applyAlignment="1">
      <alignment horizontal="left" vertical="center" wrapText="1"/>
    </xf>
    <xf numFmtId="0" fontId="39" fillId="0" borderId="12" xfId="0" applyFont="1" applyFill="1" applyBorder="1" applyAlignment="1">
      <alignment horizontal="left"/>
    </xf>
    <xf numFmtId="0" fontId="13" fillId="0" borderId="0" xfId="0" applyFont="1" applyAlignment="1">
      <alignment horizontal="left"/>
    </xf>
    <xf numFmtId="0" fontId="4" fillId="0" borderId="12" xfId="0" applyFont="1" applyBorder="1" applyAlignment="1">
      <alignment horizontal="left" vertical="center" wrapText="1"/>
    </xf>
    <xf numFmtId="0" fontId="41" fillId="0" borderId="11" xfId="0" applyFont="1" applyBorder="1" applyAlignment="1">
      <alignment horizontal="center" wrapText="1"/>
    </xf>
    <xf numFmtId="0" fontId="5" fillId="0" borderId="14"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19" fillId="0" borderId="14" xfId="0" applyFont="1" applyFill="1" applyBorder="1" applyAlignment="1">
      <alignment horizontal="left" wrapText="1"/>
    </xf>
    <xf numFmtId="0" fontId="19" fillId="0" borderId="12" xfId="0" applyFont="1" applyFill="1" applyBorder="1" applyAlignment="1">
      <alignment horizontal="left" wrapText="1"/>
    </xf>
    <xf numFmtId="0" fontId="19" fillId="0" borderId="13" xfId="0" applyFont="1" applyFill="1" applyBorder="1" applyAlignment="1">
      <alignment horizontal="left" wrapText="1"/>
    </xf>
    <xf numFmtId="0" fontId="92" fillId="0" borderId="14" xfId="0" applyFont="1" applyFill="1" applyBorder="1" applyAlignment="1">
      <alignment horizontal="center" vertical="center" wrapText="1"/>
    </xf>
    <xf numFmtId="0" fontId="44" fillId="0" borderId="0" xfId="0" applyFont="1" applyFill="1" applyBorder="1" applyAlignment="1">
      <alignment horizontal="left" vertical="center" wrapText="1"/>
    </xf>
    <xf numFmtId="0" fontId="39" fillId="0" borderId="14" xfId="0" applyFont="1" applyBorder="1" applyAlignment="1">
      <alignment horizontal="left" wrapText="1"/>
    </xf>
    <xf numFmtId="0" fontId="39" fillId="0" borderId="13" xfId="0" applyFont="1" applyBorder="1" applyAlignment="1">
      <alignment horizontal="left" wrapText="1"/>
    </xf>
    <xf numFmtId="0" fontId="12" fillId="0" borderId="10" xfId="0" applyFont="1" applyBorder="1" applyAlignment="1">
      <alignment horizontal="left" wrapText="1"/>
    </xf>
    <xf numFmtId="0" fontId="40" fillId="0" borderId="15" xfId="0" applyFont="1" applyBorder="1" applyAlignment="1">
      <alignment horizontal="left"/>
    </xf>
    <xf numFmtId="0" fontId="40" fillId="0" borderId="17" xfId="0" applyFont="1" applyBorder="1" applyAlignment="1">
      <alignment horizontal="left"/>
    </xf>
    <xf numFmtId="0" fontId="40" fillId="0" borderId="18" xfId="0" applyFont="1" applyBorder="1" applyAlignment="1">
      <alignment horizontal="left"/>
    </xf>
    <xf numFmtId="0" fontId="39" fillId="0" borderId="12" xfId="0" applyFont="1" applyBorder="1" applyAlignment="1">
      <alignment horizontal="left" wrapText="1"/>
    </xf>
    <xf numFmtId="0" fontId="4" fillId="33" borderId="14"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98" fillId="0" borderId="12" xfId="0" applyFont="1" applyBorder="1" applyAlignment="1">
      <alignment horizontal="left" wrapText="1"/>
    </xf>
    <xf numFmtId="0" fontId="5" fillId="0" borderId="14"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4" fillId="33" borderId="12" xfId="0" applyFont="1" applyFill="1" applyBorder="1" applyAlignment="1">
      <alignment horizontal="left" vertical="center" wrapText="1"/>
    </xf>
    <xf numFmtId="0" fontId="12" fillId="0" borderId="14" xfId="53" applyFont="1" applyFill="1" applyBorder="1" applyAlignment="1">
      <alignment horizontal="left" wrapText="1"/>
      <protection/>
    </xf>
    <xf numFmtId="0" fontId="12" fillId="0" borderId="13" xfId="53" applyFont="1" applyFill="1" applyBorder="1" applyAlignment="1">
      <alignment horizontal="left" wrapText="1"/>
      <protection/>
    </xf>
    <xf numFmtId="0" fontId="12" fillId="0" borderId="10" xfId="0" applyFont="1" applyFill="1" applyBorder="1" applyAlignment="1">
      <alignment horizontal="left" vertical="center" wrapText="1"/>
    </xf>
    <xf numFmtId="0" fontId="4" fillId="33" borderId="14" xfId="0" applyFont="1" applyFill="1" applyBorder="1" applyAlignment="1">
      <alignment horizontal="left" wrapText="1"/>
    </xf>
    <xf numFmtId="0" fontId="4" fillId="33" borderId="13" xfId="0" applyFont="1" applyFill="1" applyBorder="1" applyAlignment="1">
      <alignment horizontal="left" wrapText="1"/>
    </xf>
    <xf numFmtId="0" fontId="106" fillId="0" borderId="11" xfId="0" applyFont="1" applyBorder="1" applyAlignment="1">
      <alignment horizontal="center"/>
    </xf>
    <xf numFmtId="0" fontId="89" fillId="0" borderId="10" xfId="0" applyFont="1" applyBorder="1" applyAlignment="1">
      <alignment horizontal="center" vertical="center" wrapText="1"/>
    </xf>
    <xf numFmtId="0" fontId="44" fillId="0" borderId="0" xfId="0" applyFont="1" applyFill="1" applyBorder="1" applyAlignment="1">
      <alignment horizontal="center" vertical="center" wrapText="1"/>
    </xf>
    <xf numFmtId="49" fontId="17" fillId="0" borderId="12" xfId="53" applyNumberFormat="1" applyFont="1" applyFill="1" applyBorder="1" applyAlignment="1">
      <alignment horizontal="left" vertical="center" wrapText="1"/>
      <protection/>
    </xf>
    <xf numFmtId="0" fontId="89" fillId="0" borderId="10" xfId="0" applyFont="1" applyFill="1" applyBorder="1" applyAlignment="1">
      <alignment horizontal="left" vertical="center" wrapText="1"/>
    </xf>
    <xf numFmtId="0" fontId="13" fillId="0" borderId="14"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40" fillId="0" borderId="14" xfId="0" applyFont="1" applyBorder="1" applyAlignment="1">
      <alignment horizontal="left" vertical="top" wrapText="1"/>
    </xf>
    <xf numFmtId="0" fontId="107" fillId="0" borderId="14" xfId="0" applyFont="1" applyBorder="1" applyAlignment="1">
      <alignment horizontal="left" vertical="center" wrapText="1"/>
    </xf>
    <xf numFmtId="0" fontId="107" fillId="0" borderId="12" xfId="0" applyFont="1" applyBorder="1" applyAlignment="1">
      <alignment horizontal="left" vertical="center" wrapText="1"/>
    </xf>
    <xf numFmtId="0" fontId="39" fillId="0" borderId="12" xfId="0" applyFont="1" applyBorder="1" applyAlignment="1">
      <alignment horizontal="left" vertical="center" wrapText="1"/>
    </xf>
    <xf numFmtId="0" fontId="40" fillId="0" borderId="14" xfId="0" applyFont="1" applyBorder="1" applyAlignment="1">
      <alignment horizontal="left" vertical="center" wrapText="1"/>
    </xf>
    <xf numFmtId="0" fontId="40" fillId="0" borderId="12" xfId="0" applyFont="1" applyBorder="1" applyAlignment="1">
      <alignment horizontal="left" vertical="center" wrapText="1"/>
    </xf>
    <xf numFmtId="0" fontId="89" fillId="0" borderId="14" xfId="0" applyFont="1" applyBorder="1" applyAlignment="1">
      <alignment horizontal="left" wrapText="1"/>
    </xf>
    <xf numFmtId="0" fontId="89" fillId="0" borderId="12" xfId="0" applyFont="1" applyBorder="1" applyAlignment="1">
      <alignment horizontal="left" wrapText="1"/>
    </xf>
    <xf numFmtId="0" fontId="89" fillId="0" borderId="13" xfId="0" applyFont="1" applyBorder="1" applyAlignment="1">
      <alignment horizontal="left" wrapText="1"/>
    </xf>
    <xf numFmtId="0" fontId="103" fillId="0" borderId="14" xfId="0" applyFont="1" applyBorder="1" applyAlignment="1">
      <alignment horizontal="left" vertical="center" wrapText="1"/>
    </xf>
    <xf numFmtId="0" fontId="103" fillId="0" borderId="12" xfId="0" applyFont="1" applyBorder="1" applyAlignment="1">
      <alignment horizontal="left" vertical="center" wrapText="1"/>
    </xf>
    <xf numFmtId="0" fontId="13" fillId="0" borderId="10" xfId="0" applyFont="1" applyFill="1" applyBorder="1" applyAlignment="1">
      <alignment horizontal="center" vertical="center" wrapText="1"/>
    </xf>
    <xf numFmtId="0" fontId="103" fillId="0" borderId="13" xfId="0" applyFont="1" applyBorder="1" applyAlignment="1">
      <alignment horizontal="left" vertical="center" wrapText="1"/>
    </xf>
    <xf numFmtId="0" fontId="18" fillId="0" borderId="0" xfId="0" applyFont="1" applyFill="1" applyAlignment="1">
      <alignment horizontal="center"/>
    </xf>
    <xf numFmtId="0" fontId="89" fillId="0" borderId="0" xfId="0" applyFont="1" applyFill="1" applyAlignment="1">
      <alignment horizontal="left" vertical="center" wrapText="1"/>
    </xf>
    <xf numFmtId="0" fontId="41" fillId="0" borderId="11" xfId="0" applyFont="1" applyFill="1" applyBorder="1" applyAlignment="1">
      <alignment horizontal="left" wrapText="1"/>
    </xf>
    <xf numFmtId="0" fontId="15" fillId="0" borderId="10" xfId="0" applyFont="1" applyFill="1" applyBorder="1" applyAlignment="1">
      <alignment horizontal="center" vertical="center" wrapText="1"/>
    </xf>
    <xf numFmtId="0" fontId="12" fillId="0" borderId="14" xfId="0" applyNumberFormat="1" applyFont="1" applyFill="1" applyBorder="1" applyAlignment="1">
      <alignment horizontal="left" vertical="top" wrapText="1"/>
    </xf>
    <xf numFmtId="0" fontId="12" fillId="0" borderId="12" xfId="0" applyNumberFormat="1" applyFont="1" applyFill="1" applyBorder="1" applyAlignment="1">
      <alignment horizontal="left" vertical="top" wrapText="1"/>
    </xf>
    <xf numFmtId="0" fontId="4" fillId="0" borderId="12" xfId="0"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ультура(остат)"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55;&#1072;&#1089;&#1087;&#1086;&#1088;&#1090;,19\&#1055;&#1072;&#1089;&#1087;&#1086;&#1088;&#109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п"/>
      <sheetName val="шк"/>
      <sheetName val="Хор"/>
      <sheetName val="Біб"/>
      <sheetName val="Муз"/>
      <sheetName val="кл"/>
      <sheetName val="Бух"/>
      <sheetName val="Зах"/>
      <sheetName val="Буд"/>
      <sheetName val="кл (2)"/>
      <sheetName val="шк (2)"/>
      <sheetName val="Муз (2)"/>
      <sheetName val="Буд (2)"/>
      <sheetName val="Проек"/>
      <sheetName val="кл (3)"/>
      <sheetName val="шк (3)"/>
      <sheetName val="Зах (2)"/>
      <sheetName val="Проек (2)"/>
      <sheetName val="Зах (3)"/>
      <sheetName val="Зах (4)"/>
      <sheetName val="шк (4)"/>
      <sheetName val="кл (4)"/>
      <sheetName val="шк (5)"/>
      <sheetName val="Муз (3)"/>
      <sheetName val="Буд (3)"/>
      <sheetName val="Інв"/>
      <sheetName val="Біб (2)"/>
      <sheetName val="Зах (5)"/>
      <sheetName val="Хор (2)"/>
      <sheetName val="кл (5)"/>
      <sheetName val="шк (6)"/>
      <sheetName val="Муз (4)"/>
      <sheetName val="кл (6)"/>
      <sheetName val="Бух (2)"/>
      <sheetName val="ап (2)"/>
      <sheetName val="Біб (3)"/>
      <sheetName val="шк (7)"/>
      <sheetName val="Зах (6)"/>
      <sheetName val="кл (7)"/>
      <sheetName val="Біб (4)"/>
      <sheetName val="шк (8)"/>
      <sheetName val="Муз (5)"/>
      <sheetName val="Хор (3)"/>
      <sheetName val="Бух (3)"/>
      <sheetName val="кл (8)"/>
      <sheetName val="Муз (6)"/>
      <sheetName val="Біб (5)"/>
      <sheetName val="шк (9)"/>
      <sheetName val="кл (9)"/>
      <sheetName val="Муз (7)"/>
      <sheetName val="Біб (6)"/>
      <sheetName val="шк (10)"/>
      <sheetName val="Зах (7)"/>
      <sheetName val="ап (3)"/>
      <sheetName val="Муз (8)"/>
      <sheetName val="шк (11)"/>
      <sheetName val="Біб (7)"/>
    </sheetNames>
    <sheetDataSet>
      <sheetData sheetId="56">
        <row r="28">
          <cell r="B28" t="str">
            <v>Забезпечення доступності для громадян документів та інформації ,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3"/>
  <sheetViews>
    <sheetView tabSelected="1" zoomScale="80" zoomScaleNormal="80" zoomScaleSheetLayoutView="85" zoomScalePageLayoutView="0" workbookViewId="0" topLeftCell="A1">
      <selection activeCell="B62" sqref="B62:C62"/>
    </sheetView>
  </sheetViews>
  <sheetFormatPr defaultColWidth="9.00390625" defaultRowHeight="12.75"/>
  <cols>
    <col min="1" max="1" width="3.625" style="0" customWidth="1"/>
    <col min="2" max="2" width="20.75390625" style="0" customWidth="1"/>
    <col min="3" max="3" width="37.125" style="0" customWidth="1"/>
    <col min="4" max="4" width="8.25390625" style="0" customWidth="1"/>
    <col min="5" max="5" width="17.25390625" style="0" customWidth="1"/>
    <col min="6" max="6" width="13.00390625" style="0" customWidth="1"/>
    <col min="7" max="7" width="10.375" style="0" customWidth="1"/>
    <col min="8" max="8" width="12.00390625" style="0" customWidth="1"/>
    <col min="9" max="9" width="13.375" style="0" customWidth="1"/>
    <col min="10" max="10" width="12.25390625" style="0" customWidth="1"/>
    <col min="11" max="11" width="12.125" style="0" customWidth="1"/>
    <col min="12" max="12" width="11.75390625" style="0" customWidth="1"/>
    <col min="13" max="13" width="12.125" style="0" customWidth="1"/>
    <col min="14" max="14" width="12.625" style="0" customWidth="1"/>
  </cols>
  <sheetData>
    <row r="1" spans="1:14" ht="12" customHeight="1">
      <c r="A1" s="1"/>
      <c r="B1" s="1"/>
      <c r="C1" s="1"/>
      <c r="D1" s="1"/>
      <c r="E1" s="14"/>
      <c r="F1" s="14"/>
      <c r="G1" s="14"/>
      <c r="H1" s="14"/>
      <c r="I1" s="14"/>
      <c r="J1" s="14"/>
      <c r="K1" s="819" t="s">
        <v>170</v>
      </c>
      <c r="L1" s="819"/>
      <c r="M1" s="819"/>
      <c r="N1" s="819"/>
    </row>
    <row r="2" spans="1:14" ht="9" customHeight="1">
      <c r="A2" s="1"/>
      <c r="B2" s="1"/>
      <c r="C2" s="1"/>
      <c r="D2" s="1"/>
      <c r="E2" s="14"/>
      <c r="F2" s="14"/>
      <c r="G2" s="14"/>
      <c r="H2" s="14"/>
      <c r="I2" s="14"/>
      <c r="J2" s="14"/>
      <c r="K2" s="819"/>
      <c r="L2" s="819"/>
      <c r="M2" s="819"/>
      <c r="N2" s="819"/>
    </row>
    <row r="3" spans="1:14" ht="12" customHeight="1">
      <c r="A3" s="1"/>
      <c r="B3" s="1"/>
      <c r="C3" s="1"/>
      <c r="D3" s="1"/>
      <c r="E3" s="14"/>
      <c r="F3" s="14"/>
      <c r="G3" s="14"/>
      <c r="H3" s="14"/>
      <c r="I3" s="14"/>
      <c r="J3" s="14"/>
      <c r="K3" s="819"/>
      <c r="L3" s="819"/>
      <c r="M3" s="819"/>
      <c r="N3" s="819"/>
    </row>
    <row r="4" spans="1:14" ht="9.75" customHeight="1">
      <c r="A4" s="1"/>
      <c r="B4" s="1"/>
      <c r="C4" s="1"/>
      <c r="D4" s="1"/>
      <c r="E4" s="14"/>
      <c r="F4" s="14"/>
      <c r="G4" s="14"/>
      <c r="H4" s="14"/>
      <c r="I4" s="14"/>
      <c r="J4" s="14"/>
      <c r="K4" s="175"/>
      <c r="L4" s="175"/>
      <c r="M4" s="175"/>
      <c r="N4" s="175"/>
    </row>
    <row r="5" spans="1:14" ht="12.75">
      <c r="A5" s="794" t="s">
        <v>0</v>
      </c>
      <c r="B5" s="794"/>
      <c r="C5" s="794"/>
      <c r="D5" s="794"/>
      <c r="E5" s="794"/>
      <c r="F5" s="794"/>
      <c r="G5" s="794"/>
      <c r="H5" s="794"/>
      <c r="I5" s="794"/>
      <c r="J5" s="794"/>
      <c r="K5" s="794"/>
      <c r="L5" s="794"/>
      <c r="M5" s="794"/>
      <c r="N5" s="794"/>
    </row>
    <row r="6" spans="1:14" ht="13.5">
      <c r="A6" s="794" t="s">
        <v>171</v>
      </c>
      <c r="B6" s="794"/>
      <c r="C6" s="794"/>
      <c r="D6" s="794"/>
      <c r="E6" s="794"/>
      <c r="F6" s="794"/>
      <c r="G6" s="794"/>
      <c r="H6" s="794"/>
      <c r="I6" s="794"/>
      <c r="J6" s="794"/>
      <c r="K6" s="794"/>
      <c r="L6" s="794"/>
      <c r="M6" s="794"/>
      <c r="N6" s="41"/>
    </row>
    <row r="7" spans="1:14" ht="15">
      <c r="A7" s="18" t="s">
        <v>120</v>
      </c>
      <c r="B7" s="109">
        <v>1010000</v>
      </c>
      <c r="C7" s="42" t="s">
        <v>16</v>
      </c>
      <c r="D7" s="109"/>
      <c r="E7" s="158"/>
      <c r="F7" s="42"/>
      <c r="G7" s="42"/>
      <c r="H7" s="42"/>
      <c r="I7" s="42"/>
      <c r="J7" s="43"/>
      <c r="K7" s="43"/>
      <c r="L7" s="43"/>
      <c r="M7" s="68"/>
      <c r="N7" s="43"/>
    </row>
    <row r="8" spans="1:14" ht="11.25" customHeight="1">
      <c r="A8" s="18" t="s">
        <v>73</v>
      </c>
      <c r="B8" s="27" t="s">
        <v>172</v>
      </c>
      <c r="C8" s="30" t="s">
        <v>72</v>
      </c>
      <c r="D8" s="27"/>
      <c r="F8" s="14"/>
      <c r="G8" s="14"/>
      <c r="H8" s="14"/>
      <c r="I8" s="14"/>
      <c r="J8" s="14"/>
      <c r="K8" s="14"/>
      <c r="L8" s="14"/>
      <c r="M8" s="14"/>
      <c r="N8" s="14"/>
    </row>
    <row r="9" spans="1:14" ht="9" customHeight="1">
      <c r="A9" s="18"/>
      <c r="B9" s="14"/>
      <c r="C9" s="14"/>
      <c r="D9" s="14"/>
      <c r="F9" s="14"/>
      <c r="G9" s="14"/>
      <c r="H9" s="14"/>
      <c r="I9" s="14"/>
      <c r="J9" s="14"/>
      <c r="K9" s="14"/>
      <c r="L9" s="14"/>
      <c r="M9" s="14"/>
      <c r="N9" s="14"/>
    </row>
    <row r="10" spans="1:14" ht="15">
      <c r="A10" s="18" t="s">
        <v>121</v>
      </c>
      <c r="B10" s="141">
        <v>1010000</v>
      </c>
      <c r="C10" s="42" t="s">
        <v>16</v>
      </c>
      <c r="D10" s="141"/>
      <c r="E10" s="158"/>
      <c r="F10" s="42"/>
      <c r="G10" s="42"/>
      <c r="H10" s="42"/>
      <c r="I10" s="42"/>
      <c r="J10" s="14"/>
      <c r="K10" s="14"/>
      <c r="L10" s="14"/>
      <c r="M10" s="14"/>
      <c r="N10" s="14"/>
    </row>
    <row r="11" spans="1:14" ht="10.5" customHeight="1">
      <c r="A11" s="18" t="s">
        <v>75</v>
      </c>
      <c r="B11" s="27" t="s">
        <v>172</v>
      </c>
      <c r="C11" s="30" t="s">
        <v>173</v>
      </c>
      <c r="D11" s="27"/>
      <c r="F11" s="14"/>
      <c r="G11" s="14"/>
      <c r="H11" s="14"/>
      <c r="I11" s="14"/>
      <c r="J11" s="14"/>
      <c r="K11" s="14"/>
      <c r="L11" s="14"/>
      <c r="M11" s="33"/>
      <c r="N11" s="33"/>
    </row>
    <row r="12" spans="1:14" ht="10.5" customHeight="1">
      <c r="A12" s="18"/>
      <c r="B12" s="14"/>
      <c r="C12" s="14"/>
      <c r="D12" s="14"/>
      <c r="F12" s="14"/>
      <c r="G12" s="14"/>
      <c r="H12" s="14"/>
      <c r="I12" s="14"/>
      <c r="J12" s="14"/>
      <c r="K12" s="14"/>
      <c r="L12" s="14"/>
      <c r="M12" s="33"/>
      <c r="N12" s="33"/>
    </row>
    <row r="13" spans="1:12" ht="14.25" customHeight="1">
      <c r="A13" s="18" t="s">
        <v>119</v>
      </c>
      <c r="B13" s="141">
        <v>1010160</v>
      </c>
      <c r="C13" s="385" t="s">
        <v>79</v>
      </c>
      <c r="D13" s="777" t="s">
        <v>169</v>
      </c>
      <c r="E13" s="777"/>
      <c r="F13" s="777"/>
      <c r="G13" s="777"/>
      <c r="H13" s="777"/>
      <c r="I13" s="777"/>
      <c r="J13" s="777"/>
      <c r="K13" s="777"/>
      <c r="L13" s="777"/>
    </row>
    <row r="14" spans="1:12" ht="12.75">
      <c r="A14" s="14" t="s">
        <v>75</v>
      </c>
      <c r="B14" s="27" t="s">
        <v>172</v>
      </c>
      <c r="C14" s="27" t="s">
        <v>116</v>
      </c>
      <c r="D14" s="778" t="s">
        <v>76</v>
      </c>
      <c r="E14" s="778"/>
      <c r="F14" s="778"/>
      <c r="G14" s="778"/>
      <c r="H14" s="778"/>
      <c r="I14" s="778"/>
      <c r="J14" s="778"/>
      <c r="K14" s="778"/>
      <c r="L14" s="33"/>
    </row>
    <row r="15" spans="1:14" ht="15">
      <c r="A15" s="176">
        <v>4</v>
      </c>
      <c r="B15" s="820" t="s">
        <v>174</v>
      </c>
      <c r="C15" s="820"/>
      <c r="D15" s="820"/>
      <c r="E15" s="820"/>
      <c r="F15" s="820"/>
      <c r="G15" s="820"/>
      <c r="H15" s="820"/>
      <c r="I15" s="820"/>
      <c r="J15" s="33"/>
      <c r="K15" s="33"/>
      <c r="L15" s="33"/>
      <c r="M15" s="33"/>
      <c r="N15" s="33"/>
    </row>
    <row r="16" spans="1:14" ht="21">
      <c r="A16" s="177" t="s">
        <v>175</v>
      </c>
      <c r="B16" s="800" t="s">
        <v>176</v>
      </c>
      <c r="C16" s="800"/>
      <c r="D16" s="800"/>
      <c r="E16" s="800"/>
      <c r="F16" s="800"/>
      <c r="G16" s="800"/>
      <c r="H16" s="800"/>
      <c r="I16" s="800"/>
      <c r="J16" s="33"/>
      <c r="K16" s="33"/>
      <c r="L16" s="33"/>
      <c r="M16" s="33"/>
      <c r="N16" s="33"/>
    </row>
    <row r="17" spans="1:14" ht="15.75">
      <c r="A17" s="178"/>
      <c r="B17" s="821" t="s">
        <v>177</v>
      </c>
      <c r="C17" s="822"/>
      <c r="D17" s="822"/>
      <c r="E17" s="822"/>
      <c r="F17" s="822"/>
      <c r="G17" s="822"/>
      <c r="H17" s="179"/>
      <c r="I17" s="179"/>
      <c r="J17" s="33"/>
      <c r="K17" s="33"/>
      <c r="L17" s="33"/>
      <c r="M17" s="33"/>
      <c r="N17" s="33"/>
    </row>
    <row r="18" spans="1:14" ht="12.75">
      <c r="A18" s="176">
        <v>5</v>
      </c>
      <c r="B18" s="823" t="s">
        <v>178</v>
      </c>
      <c r="C18" s="823"/>
      <c r="D18" s="823"/>
      <c r="E18" s="823"/>
      <c r="F18" s="823"/>
      <c r="G18" s="823"/>
      <c r="H18" s="823"/>
      <c r="I18" s="823"/>
      <c r="J18" s="33"/>
      <c r="K18" s="33"/>
      <c r="L18" s="33"/>
      <c r="M18" s="33"/>
      <c r="N18" s="33"/>
    </row>
    <row r="19" spans="1:14" ht="15">
      <c r="A19" s="176"/>
      <c r="B19" s="798" t="s">
        <v>179</v>
      </c>
      <c r="C19" s="798"/>
      <c r="D19" s="798"/>
      <c r="E19" s="798"/>
      <c r="F19" s="798"/>
      <c r="G19" s="798"/>
      <c r="H19" s="798"/>
      <c r="I19" s="798"/>
      <c r="J19" s="33"/>
      <c r="K19" s="33"/>
      <c r="L19" s="33"/>
      <c r="M19" s="33"/>
      <c r="N19" s="33"/>
    </row>
    <row r="20" spans="1:14" ht="15.75">
      <c r="A20" s="176">
        <v>6</v>
      </c>
      <c r="B20" s="799" t="s">
        <v>180</v>
      </c>
      <c r="C20" s="799"/>
      <c r="D20" s="799"/>
      <c r="E20" s="799"/>
      <c r="F20" s="799"/>
      <c r="G20" s="180"/>
      <c r="H20" s="181"/>
      <c r="I20" s="181"/>
      <c r="J20" s="33"/>
      <c r="K20" s="33"/>
      <c r="L20" s="33"/>
      <c r="M20" s="33"/>
      <c r="N20" s="33"/>
    </row>
    <row r="21" spans="1:14" ht="21">
      <c r="A21" s="177" t="s">
        <v>175</v>
      </c>
      <c r="B21" s="800" t="s">
        <v>181</v>
      </c>
      <c r="C21" s="800"/>
      <c r="D21" s="800"/>
      <c r="E21" s="800"/>
      <c r="F21" s="800"/>
      <c r="G21" s="800"/>
      <c r="H21" s="800"/>
      <c r="I21" s="800"/>
      <c r="J21" s="33"/>
      <c r="K21" s="33"/>
      <c r="L21" s="33"/>
      <c r="M21" s="33"/>
      <c r="N21" s="33"/>
    </row>
    <row r="22" spans="1:14" ht="15">
      <c r="A22" s="182">
        <v>1</v>
      </c>
      <c r="B22" s="801" t="s">
        <v>182</v>
      </c>
      <c r="C22" s="801"/>
      <c r="D22" s="801"/>
      <c r="E22" s="801"/>
      <c r="F22" s="801"/>
      <c r="G22" s="801"/>
      <c r="H22" s="801"/>
      <c r="I22" s="801"/>
      <c r="J22" s="33"/>
      <c r="K22" s="33"/>
      <c r="L22" s="33"/>
      <c r="M22" s="33"/>
      <c r="N22" s="33"/>
    </row>
    <row r="23" spans="1:14" ht="12.75">
      <c r="A23" s="14"/>
      <c r="B23" s="14"/>
      <c r="C23" s="14"/>
      <c r="D23" s="14"/>
      <c r="E23" s="14"/>
      <c r="F23" s="14"/>
      <c r="G23" s="14"/>
      <c r="H23" s="14"/>
      <c r="I23" s="14"/>
      <c r="J23" s="14"/>
      <c r="K23" s="14"/>
      <c r="L23" s="14"/>
      <c r="M23" s="33"/>
      <c r="N23" s="33"/>
    </row>
    <row r="24" spans="1:14" ht="15">
      <c r="A24" s="176">
        <v>7</v>
      </c>
      <c r="B24" s="14" t="s">
        <v>183</v>
      </c>
      <c r="C24" s="125"/>
      <c r="D24" s="125"/>
      <c r="E24" s="14"/>
      <c r="F24" s="14"/>
      <c r="G24" s="14"/>
      <c r="H24" s="14"/>
      <c r="I24" s="14"/>
      <c r="J24" s="14"/>
      <c r="K24" s="14"/>
      <c r="M24" s="14"/>
      <c r="N24" s="40" t="s">
        <v>184</v>
      </c>
    </row>
    <row r="25" spans="1:14" ht="15.75" customHeight="1">
      <c r="A25" s="824" t="s">
        <v>7</v>
      </c>
      <c r="B25" s="785" t="s">
        <v>185</v>
      </c>
      <c r="C25" s="785"/>
      <c r="D25" s="785"/>
      <c r="E25" s="785"/>
      <c r="F25" s="828" t="s">
        <v>238</v>
      </c>
      <c r="G25" s="829"/>
      <c r="H25" s="830"/>
      <c r="I25" s="828" t="s">
        <v>239</v>
      </c>
      <c r="J25" s="829"/>
      <c r="K25" s="830"/>
      <c r="L25" s="828" t="s">
        <v>3</v>
      </c>
      <c r="M25" s="829"/>
      <c r="N25" s="830"/>
    </row>
    <row r="26" spans="1:14" ht="12" customHeight="1">
      <c r="A26" s="824"/>
      <c r="B26" s="785"/>
      <c r="C26" s="785"/>
      <c r="D26" s="785"/>
      <c r="E26" s="785"/>
      <c r="F26" s="17" t="s">
        <v>4</v>
      </c>
      <c r="G26" s="17" t="s">
        <v>188</v>
      </c>
      <c r="H26" s="17" t="s">
        <v>6</v>
      </c>
      <c r="I26" s="17" t="s">
        <v>4</v>
      </c>
      <c r="J26" s="17" t="s">
        <v>188</v>
      </c>
      <c r="K26" s="17" t="s">
        <v>6</v>
      </c>
      <c r="L26" s="17" t="s">
        <v>286</v>
      </c>
      <c r="M26" s="17" t="s">
        <v>188</v>
      </c>
      <c r="N26" s="17" t="s">
        <v>6</v>
      </c>
    </row>
    <row r="27" spans="1:14" ht="9.75" customHeight="1">
      <c r="A27" s="17">
        <v>1</v>
      </c>
      <c r="B27" s="802">
        <v>2</v>
      </c>
      <c r="C27" s="803"/>
      <c r="D27" s="803"/>
      <c r="E27" s="804"/>
      <c r="F27" s="17">
        <v>3</v>
      </c>
      <c r="G27" s="17">
        <v>4</v>
      </c>
      <c r="H27" s="17">
        <v>5</v>
      </c>
      <c r="I27" s="17">
        <v>6</v>
      </c>
      <c r="J27" s="17">
        <v>7</v>
      </c>
      <c r="K27" s="17">
        <v>8</v>
      </c>
      <c r="L27" s="17">
        <v>9</v>
      </c>
      <c r="M27" s="17">
        <v>10</v>
      </c>
      <c r="N27" s="17">
        <v>11</v>
      </c>
    </row>
    <row r="28" spans="1:14" ht="30" customHeight="1">
      <c r="A28" s="72">
        <v>1</v>
      </c>
      <c r="B28" s="840" t="s">
        <v>59</v>
      </c>
      <c r="C28" s="841"/>
      <c r="D28" s="841"/>
      <c r="E28" s="842"/>
      <c r="F28" s="432">
        <v>1123500</v>
      </c>
      <c r="G28" s="432"/>
      <c r="H28" s="433">
        <f>F28+G28</f>
        <v>1123500</v>
      </c>
      <c r="I28" s="433">
        <v>1118144</v>
      </c>
      <c r="J28" s="433"/>
      <c r="K28" s="433">
        <f>I28+J28</f>
        <v>1118144</v>
      </c>
      <c r="L28" s="496">
        <f aca="true" t="shared" si="0" ref="L28:N29">I28-F28</f>
        <v>-5356</v>
      </c>
      <c r="M28" s="496">
        <f t="shared" si="0"/>
        <v>0</v>
      </c>
      <c r="N28" s="496">
        <f t="shared" si="0"/>
        <v>-5356</v>
      </c>
    </row>
    <row r="29" spans="1:14" ht="16.5" customHeight="1">
      <c r="A29" s="72">
        <v>2</v>
      </c>
      <c r="B29" s="825" t="s">
        <v>285</v>
      </c>
      <c r="C29" s="826"/>
      <c r="D29" s="826"/>
      <c r="E29" s="827"/>
      <c r="F29" s="432"/>
      <c r="G29" s="373">
        <v>15000</v>
      </c>
      <c r="H29" s="433">
        <f>F29+G29</f>
        <v>15000</v>
      </c>
      <c r="I29" s="433"/>
      <c r="J29" s="574">
        <v>13550</v>
      </c>
      <c r="K29" s="433">
        <f>I29+J29</f>
        <v>13550</v>
      </c>
      <c r="L29" s="496">
        <f t="shared" si="0"/>
        <v>0</v>
      </c>
      <c r="M29" s="496">
        <f t="shared" si="0"/>
        <v>-1450</v>
      </c>
      <c r="N29" s="496">
        <f t="shared" si="0"/>
        <v>-1450</v>
      </c>
    </row>
    <row r="30" spans="1:14" ht="15">
      <c r="A30" s="213"/>
      <c r="B30" s="785" t="s">
        <v>218</v>
      </c>
      <c r="C30" s="785"/>
      <c r="D30" s="785"/>
      <c r="E30" s="785"/>
      <c r="F30" s="523">
        <f>F28+F29</f>
        <v>1123500</v>
      </c>
      <c r="G30" s="523">
        <f aca="true" t="shared" si="1" ref="G30:N30">G28+G29</f>
        <v>15000</v>
      </c>
      <c r="H30" s="601">
        <f t="shared" si="1"/>
        <v>1138500</v>
      </c>
      <c r="I30" s="601">
        <f t="shared" si="1"/>
        <v>1118144</v>
      </c>
      <c r="J30" s="601">
        <f t="shared" si="1"/>
        <v>13550</v>
      </c>
      <c r="K30" s="601">
        <f t="shared" si="1"/>
        <v>1131694</v>
      </c>
      <c r="L30" s="496">
        <f t="shared" si="1"/>
        <v>-5356</v>
      </c>
      <c r="M30" s="496">
        <f t="shared" si="1"/>
        <v>-1450</v>
      </c>
      <c r="N30" s="496">
        <f t="shared" si="1"/>
        <v>-6806</v>
      </c>
    </row>
    <row r="31" spans="1:14" ht="6.75" customHeight="1">
      <c r="A31" s="786"/>
      <c r="B31" s="786"/>
      <c r="C31" s="786"/>
      <c r="D31" s="786"/>
      <c r="E31" s="786"/>
      <c r="F31" s="786"/>
      <c r="G31" s="786"/>
      <c r="H31" s="786"/>
      <c r="I31" s="786"/>
      <c r="J31" s="786"/>
      <c r="K31" s="786"/>
      <c r="L31" s="786"/>
      <c r="M31" s="786"/>
      <c r="N31" s="786"/>
    </row>
    <row r="32" spans="1:14" ht="15">
      <c r="A32" s="176">
        <v>8</v>
      </c>
      <c r="B32" s="30" t="s">
        <v>186</v>
      </c>
      <c r="C32" s="125"/>
      <c r="D32" s="125"/>
      <c r="E32" s="14"/>
      <c r="F32" s="14"/>
      <c r="G32" s="14"/>
      <c r="H32" s="14"/>
      <c r="I32" s="14"/>
      <c r="J32" s="14"/>
      <c r="K32" s="14"/>
      <c r="M32" s="14"/>
      <c r="N32" s="40" t="s">
        <v>184</v>
      </c>
    </row>
    <row r="33" spans="1:14" ht="10.5" customHeight="1">
      <c r="A33" s="824" t="s">
        <v>7</v>
      </c>
      <c r="B33" s="824" t="s">
        <v>185</v>
      </c>
      <c r="C33" s="824"/>
      <c r="D33" s="824"/>
      <c r="E33" s="824"/>
      <c r="F33" s="788" t="s">
        <v>1</v>
      </c>
      <c r="G33" s="810"/>
      <c r="H33" s="789"/>
      <c r="I33" s="788" t="s">
        <v>2</v>
      </c>
      <c r="J33" s="810"/>
      <c r="K33" s="789"/>
      <c r="L33" s="788" t="s">
        <v>3</v>
      </c>
      <c r="M33" s="810"/>
      <c r="N33" s="789"/>
    </row>
    <row r="34" spans="1:14" ht="8.25" customHeight="1">
      <c r="A34" s="824"/>
      <c r="B34" s="824"/>
      <c r="C34" s="824"/>
      <c r="D34" s="824"/>
      <c r="E34" s="824"/>
      <c r="F34" s="54" t="s">
        <v>4</v>
      </c>
      <c r="G34" s="54" t="s">
        <v>5</v>
      </c>
      <c r="H34" s="54" t="s">
        <v>6</v>
      </c>
      <c r="I34" s="54" t="s">
        <v>4</v>
      </c>
      <c r="J34" s="54" t="s">
        <v>5</v>
      </c>
      <c r="K34" s="54" t="s">
        <v>6</v>
      </c>
      <c r="L34" s="54" t="s">
        <v>4</v>
      </c>
      <c r="M34" s="54" t="s">
        <v>5</v>
      </c>
      <c r="N34" s="54" t="s">
        <v>6</v>
      </c>
    </row>
    <row r="35" spans="1:14" ht="9" customHeight="1">
      <c r="A35" s="54">
        <v>1</v>
      </c>
      <c r="B35" s="788">
        <v>2</v>
      </c>
      <c r="C35" s="810"/>
      <c r="D35" s="810"/>
      <c r="E35" s="789"/>
      <c r="F35" s="54">
        <v>3</v>
      </c>
      <c r="G35" s="54">
        <v>4</v>
      </c>
      <c r="H35" s="54">
        <v>5</v>
      </c>
      <c r="I35" s="54">
        <v>6</v>
      </c>
      <c r="J35" s="54">
        <v>7</v>
      </c>
      <c r="K35" s="54">
        <v>8</v>
      </c>
      <c r="L35" s="54">
        <v>9</v>
      </c>
      <c r="M35" s="54">
        <v>10</v>
      </c>
      <c r="N35" s="54">
        <v>11</v>
      </c>
    </row>
    <row r="36" spans="1:14" ht="9" customHeight="1">
      <c r="A36" s="183"/>
      <c r="B36" s="837"/>
      <c r="C36" s="838"/>
      <c r="D36" s="838"/>
      <c r="E36" s="839"/>
      <c r="F36" s="184"/>
      <c r="G36" s="185"/>
      <c r="H36" s="184"/>
      <c r="I36" s="186"/>
      <c r="J36" s="185"/>
      <c r="K36" s="184"/>
      <c r="L36" s="187"/>
      <c r="M36" s="188"/>
      <c r="N36" s="189"/>
    </row>
    <row r="37" spans="1:14" ht="12.75">
      <c r="A37" s="176">
        <v>9</v>
      </c>
      <c r="B37" s="14" t="s">
        <v>187</v>
      </c>
      <c r="C37" s="14"/>
      <c r="D37" s="14"/>
      <c r="E37" s="14"/>
      <c r="F37" s="14"/>
      <c r="G37" s="14"/>
      <c r="H37" s="14"/>
      <c r="I37" s="14"/>
      <c r="J37" s="14"/>
      <c r="K37" s="14"/>
      <c r="L37" s="14"/>
      <c r="M37" s="14"/>
      <c r="N37" s="14"/>
    </row>
    <row r="38" spans="1:14" ht="24" customHeight="1">
      <c r="A38" s="16" t="s">
        <v>7</v>
      </c>
      <c r="B38" s="831" t="s">
        <v>8</v>
      </c>
      <c r="C38" s="832"/>
      <c r="D38" s="835" t="s">
        <v>9</v>
      </c>
      <c r="E38" s="835" t="s">
        <v>10</v>
      </c>
      <c r="F38" s="818" t="s">
        <v>240</v>
      </c>
      <c r="G38" s="818"/>
      <c r="H38" s="818"/>
      <c r="I38" s="818" t="s">
        <v>241</v>
      </c>
      <c r="J38" s="818"/>
      <c r="K38" s="818"/>
      <c r="L38" s="817" t="s">
        <v>3</v>
      </c>
      <c r="M38" s="817"/>
      <c r="N38" s="817"/>
    </row>
    <row r="39" spans="1:14" ht="13.5" customHeight="1">
      <c r="A39" s="16"/>
      <c r="B39" s="833"/>
      <c r="C39" s="834"/>
      <c r="D39" s="836"/>
      <c r="E39" s="836"/>
      <c r="F39" s="17" t="s">
        <v>4</v>
      </c>
      <c r="G39" s="17" t="s">
        <v>188</v>
      </c>
      <c r="H39" s="17" t="s">
        <v>189</v>
      </c>
      <c r="I39" s="17" t="s">
        <v>4</v>
      </c>
      <c r="J39" s="17" t="s">
        <v>188</v>
      </c>
      <c r="K39" s="17" t="s">
        <v>189</v>
      </c>
      <c r="L39" s="17" t="s">
        <v>193</v>
      </c>
      <c r="M39" s="17" t="s">
        <v>188</v>
      </c>
      <c r="N39" s="17" t="s">
        <v>189</v>
      </c>
    </row>
    <row r="40" spans="1:14" ht="10.5" customHeight="1">
      <c r="A40" s="54">
        <v>1</v>
      </c>
      <c r="B40" s="788">
        <f>A40+1</f>
        <v>2</v>
      </c>
      <c r="C40" s="789"/>
      <c r="D40" s="174">
        <f>B40+1</f>
        <v>3</v>
      </c>
      <c r="E40" s="54">
        <f>D40+1</f>
        <v>4</v>
      </c>
      <c r="F40" s="54">
        <f>E40+1</f>
        <v>5</v>
      </c>
      <c r="G40" s="54">
        <f>F40+1</f>
        <v>6</v>
      </c>
      <c r="H40" s="54">
        <f aca="true" t="shared" si="2" ref="H40:N40">G40+1</f>
        <v>7</v>
      </c>
      <c r="I40" s="54">
        <f t="shared" si="2"/>
        <v>8</v>
      </c>
      <c r="J40" s="54">
        <f t="shared" si="2"/>
        <v>9</v>
      </c>
      <c r="K40" s="54">
        <f t="shared" si="2"/>
        <v>10</v>
      </c>
      <c r="L40" s="54">
        <f t="shared" si="2"/>
        <v>11</v>
      </c>
      <c r="M40" s="54">
        <f t="shared" si="2"/>
        <v>12</v>
      </c>
      <c r="N40" s="54">
        <f t="shared" si="2"/>
        <v>13</v>
      </c>
    </row>
    <row r="41" spans="1:14" ht="15.75" customHeight="1">
      <c r="A41" s="592">
        <v>1</v>
      </c>
      <c r="B41" s="811" t="str">
        <f>B28</f>
        <v>Забеспечення виконання наданих законодавством повноважень у сфері культури та мистецтва</v>
      </c>
      <c r="C41" s="812"/>
      <c r="D41" s="813"/>
      <c r="E41" s="813"/>
      <c r="F41" s="813"/>
      <c r="G41" s="813"/>
      <c r="H41" s="813"/>
      <c r="I41" s="814"/>
      <c r="J41" s="23"/>
      <c r="K41" s="23"/>
      <c r="L41" s="20"/>
      <c r="M41" s="20"/>
      <c r="N41" s="20"/>
    </row>
    <row r="42" spans="1:14" ht="12.75" customHeight="1">
      <c r="A42" s="196">
        <v>1</v>
      </c>
      <c r="B42" s="783" t="s">
        <v>190</v>
      </c>
      <c r="C42" s="784"/>
      <c r="D42" s="192"/>
      <c r="E42" s="192"/>
      <c r="F42" s="192"/>
      <c r="G42" s="192"/>
      <c r="H42" s="192"/>
      <c r="I42" s="192"/>
      <c r="J42" s="192"/>
      <c r="K42" s="192"/>
      <c r="L42" s="192"/>
      <c r="M42" s="192"/>
      <c r="N42" s="192"/>
    </row>
    <row r="43" spans="1:14" ht="15">
      <c r="A43" s="8"/>
      <c r="B43" s="815" t="s">
        <v>60</v>
      </c>
      <c r="C43" s="816"/>
      <c r="D43" s="64" t="s">
        <v>192</v>
      </c>
      <c r="E43" s="197" t="s">
        <v>19</v>
      </c>
      <c r="F43" s="116">
        <v>3</v>
      </c>
      <c r="G43" s="191"/>
      <c r="H43" s="8">
        <f>F43</f>
        <v>3</v>
      </c>
      <c r="I43" s="116">
        <v>3</v>
      </c>
      <c r="J43" s="191"/>
      <c r="K43" s="8">
        <f>I43</f>
        <v>3</v>
      </c>
      <c r="L43" s="101">
        <f>I43-F43</f>
        <v>0</v>
      </c>
      <c r="M43" s="101">
        <f>J43-G43</f>
        <v>0</v>
      </c>
      <c r="N43" s="101">
        <f>M43-L43</f>
        <v>0</v>
      </c>
    </row>
    <row r="44" spans="1:14" ht="12" customHeight="1">
      <c r="A44" s="414">
        <v>2</v>
      </c>
      <c r="B44" s="790" t="s">
        <v>191</v>
      </c>
      <c r="C44" s="791"/>
      <c r="D44" s="192"/>
      <c r="E44" s="192"/>
      <c r="F44" s="192"/>
      <c r="G44" s="192"/>
      <c r="H44" s="192"/>
      <c r="I44" s="192"/>
      <c r="J44" s="192"/>
      <c r="K44" s="192"/>
      <c r="L44" s="192"/>
      <c r="M44" s="192"/>
      <c r="N44" s="192"/>
    </row>
    <row r="45" spans="1:14" ht="21.75" customHeight="1">
      <c r="A45" s="8"/>
      <c r="B45" s="792" t="s">
        <v>194</v>
      </c>
      <c r="C45" s="793"/>
      <c r="D45" s="182" t="s">
        <v>38</v>
      </c>
      <c r="E45" s="199" t="s">
        <v>195</v>
      </c>
      <c r="F45" s="129">
        <v>430</v>
      </c>
      <c r="G45" s="115"/>
      <c r="H45" s="8">
        <f>F45</f>
        <v>430</v>
      </c>
      <c r="I45" s="129">
        <v>430</v>
      </c>
      <c r="J45" s="115"/>
      <c r="K45" s="8">
        <f>I45</f>
        <v>430</v>
      </c>
      <c r="L45" s="101">
        <f aca="true" t="shared" si="3" ref="L45:L52">I45-F45</f>
        <v>0</v>
      </c>
      <c r="M45" s="101">
        <f aca="true" t="shared" si="4" ref="M45:M51">J45-G45</f>
        <v>0</v>
      </c>
      <c r="N45" s="101">
        <f aca="true" t="shared" si="5" ref="N45:N51">M45-L45</f>
        <v>0</v>
      </c>
    </row>
    <row r="46" spans="1:14" ht="30.75" customHeight="1">
      <c r="A46" s="8"/>
      <c r="B46" s="787" t="s">
        <v>196</v>
      </c>
      <c r="C46" s="787"/>
      <c r="D46" s="182" t="s">
        <v>38</v>
      </c>
      <c r="E46" s="182" t="s">
        <v>197</v>
      </c>
      <c r="F46" s="129">
        <v>430</v>
      </c>
      <c r="G46" s="115"/>
      <c r="H46" s="8">
        <f aca="true" t="shared" si="6" ref="H46:H52">F46</f>
        <v>430</v>
      </c>
      <c r="I46" s="129">
        <v>430</v>
      </c>
      <c r="J46" s="115"/>
      <c r="K46" s="8">
        <f>I46</f>
        <v>430</v>
      </c>
      <c r="L46" s="101">
        <f t="shared" si="3"/>
        <v>0</v>
      </c>
      <c r="M46" s="101">
        <f t="shared" si="4"/>
        <v>0</v>
      </c>
      <c r="N46" s="101">
        <f t="shared" si="5"/>
        <v>0</v>
      </c>
    </row>
    <row r="47" spans="1:14" ht="15" customHeight="1">
      <c r="A47" s="8"/>
      <c r="B47" s="787" t="s">
        <v>198</v>
      </c>
      <c r="C47" s="787"/>
      <c r="D47" s="182" t="s">
        <v>38</v>
      </c>
      <c r="E47" s="182" t="s">
        <v>197</v>
      </c>
      <c r="F47" s="129">
        <v>20</v>
      </c>
      <c r="G47" s="115"/>
      <c r="H47" s="8">
        <f t="shared" si="6"/>
        <v>20</v>
      </c>
      <c r="I47" s="129">
        <v>20</v>
      </c>
      <c r="J47" s="115"/>
      <c r="K47" s="8">
        <f>I47</f>
        <v>20</v>
      </c>
      <c r="L47" s="101">
        <f t="shared" si="3"/>
        <v>0</v>
      </c>
      <c r="M47" s="101">
        <f t="shared" si="4"/>
        <v>0</v>
      </c>
      <c r="N47" s="101">
        <f t="shared" si="5"/>
        <v>0</v>
      </c>
    </row>
    <row r="48" spans="1:14" ht="15" customHeight="1">
      <c r="A48" s="130"/>
      <c r="B48" s="787" t="s">
        <v>61</v>
      </c>
      <c r="C48" s="787"/>
      <c r="D48" s="182" t="s">
        <v>38</v>
      </c>
      <c r="E48" s="182" t="s">
        <v>199</v>
      </c>
      <c r="F48" s="129">
        <v>52</v>
      </c>
      <c r="G48" s="39"/>
      <c r="H48" s="7">
        <f t="shared" si="6"/>
        <v>52</v>
      </c>
      <c r="I48" s="129">
        <v>52</v>
      </c>
      <c r="J48" s="39"/>
      <c r="K48" s="7">
        <f>I48</f>
        <v>52</v>
      </c>
      <c r="L48" s="101">
        <f t="shared" si="3"/>
        <v>0</v>
      </c>
      <c r="M48" s="101">
        <f t="shared" si="4"/>
        <v>0</v>
      </c>
      <c r="N48" s="101">
        <f t="shared" si="5"/>
        <v>0</v>
      </c>
    </row>
    <row r="49" spans="1:14" ht="12.75" customHeight="1">
      <c r="A49" s="414">
        <v>3</v>
      </c>
      <c r="B49" s="790" t="s">
        <v>200</v>
      </c>
      <c r="C49" s="795"/>
      <c r="D49" s="190"/>
      <c r="E49" s="190"/>
      <c r="F49" s="190"/>
      <c r="G49" s="190"/>
      <c r="H49" s="190"/>
      <c r="I49" s="190"/>
      <c r="J49" s="190"/>
      <c r="K49" s="190"/>
      <c r="L49" s="101">
        <f t="shared" si="3"/>
        <v>0</v>
      </c>
      <c r="M49" s="101">
        <f t="shared" si="4"/>
        <v>0</v>
      </c>
      <c r="N49" s="101">
        <f t="shared" si="5"/>
        <v>0</v>
      </c>
    </row>
    <row r="50" spans="1:14" ht="13.5" customHeight="1">
      <c r="A50" s="8"/>
      <c r="B50" s="796" t="s">
        <v>201</v>
      </c>
      <c r="C50" s="797"/>
      <c r="D50" s="182" t="s">
        <v>38</v>
      </c>
      <c r="E50" s="182" t="s">
        <v>197</v>
      </c>
      <c r="F50" s="182">
        <v>430</v>
      </c>
      <c r="G50" s="115"/>
      <c r="H50" s="7">
        <f t="shared" si="6"/>
        <v>430</v>
      </c>
      <c r="I50" s="182">
        <v>430</v>
      </c>
      <c r="J50" s="115"/>
      <c r="K50" s="7">
        <f>I50</f>
        <v>430</v>
      </c>
      <c r="L50" s="101">
        <f t="shared" si="3"/>
        <v>0</v>
      </c>
      <c r="M50" s="101">
        <f t="shared" si="4"/>
        <v>0</v>
      </c>
      <c r="N50" s="101">
        <f t="shared" si="5"/>
        <v>0</v>
      </c>
    </row>
    <row r="51" spans="1:14" ht="30" customHeight="1">
      <c r="A51" s="8"/>
      <c r="B51" s="796" t="s">
        <v>62</v>
      </c>
      <c r="C51" s="797"/>
      <c r="D51" s="182" t="s">
        <v>38</v>
      </c>
      <c r="E51" s="182" t="s">
        <v>199</v>
      </c>
      <c r="F51" s="200">
        <f>F46/F43</f>
        <v>143.33333333333334</v>
      </c>
      <c r="G51" s="115"/>
      <c r="H51" s="201">
        <f t="shared" si="6"/>
        <v>143.33333333333334</v>
      </c>
      <c r="I51" s="200">
        <f>I46/I43</f>
        <v>143.33333333333334</v>
      </c>
      <c r="J51" s="115"/>
      <c r="K51" s="201">
        <f>I51</f>
        <v>143.33333333333334</v>
      </c>
      <c r="L51" s="101">
        <f t="shared" si="3"/>
        <v>0</v>
      </c>
      <c r="M51" s="101">
        <f t="shared" si="4"/>
        <v>0</v>
      </c>
      <c r="N51" s="101">
        <f t="shared" si="5"/>
        <v>0</v>
      </c>
    </row>
    <row r="52" spans="1:14" ht="17.25" customHeight="1">
      <c r="A52" s="8"/>
      <c r="B52" s="805" t="s">
        <v>63</v>
      </c>
      <c r="C52" s="806"/>
      <c r="D52" s="195" t="s">
        <v>202</v>
      </c>
      <c r="E52" s="195" t="s">
        <v>203</v>
      </c>
      <c r="F52" s="590">
        <f>H28/3/1000</f>
        <v>374.5</v>
      </c>
      <c r="G52" s="586"/>
      <c r="H52" s="591">
        <f t="shared" si="6"/>
        <v>374.5</v>
      </c>
      <c r="I52" s="590">
        <f>K28/3/1000</f>
        <v>372.7146666666667</v>
      </c>
      <c r="J52" s="586"/>
      <c r="K52" s="591">
        <f>I52</f>
        <v>372.7146666666667</v>
      </c>
      <c r="L52" s="580">
        <f t="shared" si="3"/>
        <v>-1.7853333333333126</v>
      </c>
      <c r="M52" s="579">
        <f>J52-G52</f>
        <v>0</v>
      </c>
      <c r="N52" s="579">
        <f>K52-H52</f>
        <v>-1.7853333333333126</v>
      </c>
    </row>
    <row r="53" spans="1:14" ht="14.25" customHeight="1">
      <c r="A53" s="130"/>
      <c r="B53" s="774" t="s">
        <v>205</v>
      </c>
      <c r="C53" s="775"/>
      <c r="D53" s="775"/>
      <c r="E53" s="775"/>
      <c r="F53" s="775"/>
      <c r="G53" s="775"/>
      <c r="H53" s="775"/>
      <c r="I53" s="775"/>
      <c r="J53" s="775"/>
      <c r="K53" s="775"/>
      <c r="L53" s="775"/>
      <c r="M53" s="775"/>
      <c r="N53" s="776"/>
    </row>
    <row r="54" spans="1:14" ht="11.25" customHeight="1">
      <c r="A54" s="182">
        <v>4</v>
      </c>
      <c r="B54" s="783" t="s">
        <v>204</v>
      </c>
      <c r="C54" s="807"/>
      <c r="D54" s="193"/>
      <c r="E54" s="193"/>
      <c r="F54" s="193"/>
      <c r="G54" s="193"/>
      <c r="H54" s="193"/>
      <c r="I54" s="193"/>
      <c r="J54" s="193"/>
      <c r="K54" s="193"/>
      <c r="L54" s="193"/>
      <c r="M54" s="193"/>
      <c r="N54" s="193"/>
    </row>
    <row r="55" spans="1:14" ht="15" customHeight="1">
      <c r="A55" s="115"/>
      <c r="B55" s="808" t="s">
        <v>108</v>
      </c>
      <c r="C55" s="809"/>
      <c r="D55" s="182" t="s">
        <v>27</v>
      </c>
      <c r="E55" s="182" t="s">
        <v>203</v>
      </c>
      <c r="F55" s="182">
        <v>100</v>
      </c>
      <c r="G55" s="194"/>
      <c r="H55" s="201">
        <f>F55</f>
        <v>100</v>
      </c>
      <c r="I55" s="182">
        <v>100</v>
      </c>
      <c r="J55" s="194"/>
      <c r="K55" s="201">
        <f>I55</f>
        <v>100</v>
      </c>
      <c r="L55" s="101">
        <f>I55-F55</f>
        <v>0</v>
      </c>
      <c r="M55" s="101">
        <f>J55-G55</f>
        <v>0</v>
      </c>
      <c r="N55" s="101">
        <f>M55-L55</f>
        <v>0</v>
      </c>
    </row>
    <row r="56" spans="1:14" ht="13.5" customHeight="1">
      <c r="A56" s="593">
        <v>2</v>
      </c>
      <c r="B56" s="779" t="str">
        <f>B29</f>
        <v>Придбання обладнання і предметів довгострокового користування</v>
      </c>
      <c r="C56" s="780"/>
      <c r="D56" s="780"/>
      <c r="E56" s="780"/>
      <c r="F56" s="780"/>
      <c r="G56" s="780"/>
      <c r="H56" s="780"/>
      <c r="I56" s="780"/>
      <c r="J56" s="780"/>
      <c r="K56" s="780"/>
      <c r="L56" s="780"/>
      <c r="M56" s="780"/>
      <c r="N56" s="780"/>
    </row>
    <row r="57" spans="1:14" ht="11.25" customHeight="1">
      <c r="A57" s="413">
        <v>1</v>
      </c>
      <c r="B57" s="770" t="s">
        <v>190</v>
      </c>
      <c r="C57" s="771"/>
      <c r="D57" s="525"/>
      <c r="E57" s="525"/>
      <c r="F57" s="525"/>
      <c r="G57" s="525"/>
      <c r="H57" s="525"/>
      <c r="I57" s="525"/>
      <c r="J57" s="525"/>
      <c r="K57" s="525"/>
      <c r="L57" s="525"/>
      <c r="M57" s="525"/>
      <c r="N57" s="525"/>
    </row>
    <row r="58" spans="1:14" ht="16.5" customHeight="1">
      <c r="A58" s="526"/>
      <c r="B58" s="781" t="s">
        <v>330</v>
      </c>
      <c r="C58" s="782"/>
      <c r="D58" s="214" t="s">
        <v>42</v>
      </c>
      <c r="E58" s="243" t="s">
        <v>32</v>
      </c>
      <c r="F58" s="594"/>
      <c r="G58" s="585">
        <f>G29</f>
        <v>15000</v>
      </c>
      <c r="H58" s="585">
        <f>SUM(F58:G58)</f>
        <v>15000</v>
      </c>
      <c r="I58" s="585"/>
      <c r="J58" s="585">
        <f>J29</f>
        <v>13550</v>
      </c>
      <c r="K58" s="585">
        <f>SUM(I58:J58)</f>
        <v>13550</v>
      </c>
      <c r="L58" s="595">
        <f aca="true" t="shared" si="7" ref="L58:N64">I58-F58</f>
        <v>0</v>
      </c>
      <c r="M58" s="596">
        <f t="shared" si="7"/>
        <v>-1450</v>
      </c>
      <c r="N58" s="596">
        <f t="shared" si="7"/>
        <v>-1450</v>
      </c>
    </row>
    <row r="59" spans="1:14" ht="12" customHeight="1">
      <c r="A59" s="413">
        <v>2</v>
      </c>
      <c r="B59" s="783" t="s">
        <v>191</v>
      </c>
      <c r="C59" s="784"/>
      <c r="D59" s="214"/>
      <c r="E59" s="230"/>
      <c r="F59" s="311"/>
      <c r="G59" s="533"/>
      <c r="H59" s="465"/>
      <c r="I59" s="587"/>
      <c r="J59" s="533"/>
      <c r="K59" s="465"/>
      <c r="L59" s="595">
        <f t="shared" si="7"/>
        <v>0</v>
      </c>
      <c r="M59" s="596">
        <f t="shared" si="7"/>
        <v>0</v>
      </c>
      <c r="N59" s="596">
        <f t="shared" si="7"/>
        <v>0</v>
      </c>
    </row>
    <row r="60" spans="1:14" ht="17.25" customHeight="1">
      <c r="A60" s="526"/>
      <c r="B60" s="781" t="s">
        <v>261</v>
      </c>
      <c r="C60" s="782"/>
      <c r="D60" s="250" t="s">
        <v>38</v>
      </c>
      <c r="E60" s="243" t="s">
        <v>32</v>
      </c>
      <c r="F60" s="250"/>
      <c r="G60" s="113">
        <v>1</v>
      </c>
      <c r="H60" s="597">
        <f>SUM(F60:G60)</f>
        <v>1</v>
      </c>
      <c r="I60" s="113"/>
      <c r="J60" s="113">
        <v>1</v>
      </c>
      <c r="K60" s="597">
        <f>SUM(I60:J60)</f>
        <v>1</v>
      </c>
      <c r="L60" s="595">
        <f t="shared" si="7"/>
        <v>0</v>
      </c>
      <c r="M60" s="596">
        <f t="shared" si="7"/>
        <v>0</v>
      </c>
      <c r="N60" s="596">
        <f t="shared" si="7"/>
        <v>0</v>
      </c>
    </row>
    <row r="61" spans="1:14" ht="13.5" customHeight="1">
      <c r="A61" s="270">
        <v>3</v>
      </c>
      <c r="B61" s="783" t="s">
        <v>200</v>
      </c>
      <c r="C61" s="784"/>
      <c r="D61" s="413"/>
      <c r="E61" s="414"/>
      <c r="F61" s="314"/>
      <c r="G61" s="419"/>
      <c r="H61" s="410"/>
      <c r="I61" s="588"/>
      <c r="J61" s="419"/>
      <c r="K61" s="410"/>
      <c r="L61" s="595">
        <f t="shared" si="7"/>
        <v>0</v>
      </c>
      <c r="M61" s="596">
        <f t="shared" si="7"/>
        <v>0</v>
      </c>
      <c r="N61" s="596">
        <f t="shared" si="7"/>
        <v>0</v>
      </c>
    </row>
    <row r="62" spans="1:14" ht="16.5" customHeight="1">
      <c r="A62" s="262"/>
      <c r="B62" s="768" t="s">
        <v>331</v>
      </c>
      <c r="C62" s="769"/>
      <c r="D62" s="214" t="s">
        <v>42</v>
      </c>
      <c r="E62" s="413" t="s">
        <v>82</v>
      </c>
      <c r="F62" s="355"/>
      <c r="G62" s="589">
        <f>G58/G60</f>
        <v>15000</v>
      </c>
      <c r="H62" s="589">
        <f>H58/H60</f>
        <v>15000</v>
      </c>
      <c r="I62" s="589"/>
      <c r="J62" s="589">
        <f>J58/J60</f>
        <v>13550</v>
      </c>
      <c r="K62" s="589">
        <f>K58/K60</f>
        <v>13550</v>
      </c>
      <c r="L62" s="595">
        <f t="shared" si="7"/>
        <v>0</v>
      </c>
      <c r="M62" s="596">
        <f t="shared" si="7"/>
        <v>-1450</v>
      </c>
      <c r="N62" s="596">
        <f t="shared" si="7"/>
        <v>-1450</v>
      </c>
    </row>
    <row r="63" spans="1:14" ht="12" customHeight="1">
      <c r="A63" s="262">
        <v>4</v>
      </c>
      <c r="B63" s="770" t="s">
        <v>204</v>
      </c>
      <c r="C63" s="771"/>
      <c r="D63" s="331"/>
      <c r="E63" s="331"/>
      <c r="F63" s="598"/>
      <c r="G63" s="599"/>
      <c r="H63" s="600"/>
      <c r="I63" s="599"/>
      <c r="J63" s="599"/>
      <c r="K63" s="600"/>
      <c r="L63" s="595">
        <f t="shared" si="7"/>
        <v>0</v>
      </c>
      <c r="M63" s="595">
        <f t="shared" si="7"/>
        <v>0</v>
      </c>
      <c r="N63" s="595">
        <f t="shared" si="7"/>
        <v>0</v>
      </c>
    </row>
    <row r="64" spans="1:14" ht="29.25" customHeight="1">
      <c r="A64" s="154"/>
      <c r="B64" s="772" t="s">
        <v>129</v>
      </c>
      <c r="C64" s="773"/>
      <c r="D64" s="250" t="s">
        <v>27</v>
      </c>
      <c r="E64" s="230" t="s">
        <v>82</v>
      </c>
      <c r="F64" s="288"/>
      <c r="G64" s="517"/>
      <c r="H64" s="421">
        <v>0.5</v>
      </c>
      <c r="I64" s="517"/>
      <c r="J64" s="517"/>
      <c r="K64" s="421">
        <v>0.5</v>
      </c>
      <c r="L64" s="595">
        <f t="shared" si="7"/>
        <v>0</v>
      </c>
      <c r="M64" s="595">
        <f t="shared" si="7"/>
        <v>0</v>
      </c>
      <c r="N64" s="595">
        <f t="shared" si="7"/>
        <v>0</v>
      </c>
    </row>
    <row r="65" spans="1:14" ht="12.75">
      <c r="A65" s="584"/>
      <c r="B65" s="774" t="s">
        <v>333</v>
      </c>
      <c r="C65" s="775"/>
      <c r="D65" s="775"/>
      <c r="E65" s="775"/>
      <c r="F65" s="775"/>
      <c r="G65" s="775"/>
      <c r="H65" s="775"/>
      <c r="I65" s="775"/>
      <c r="J65" s="775"/>
      <c r="K65" s="775"/>
      <c r="L65" s="775"/>
      <c r="M65" s="775"/>
      <c r="N65" s="776"/>
    </row>
    <row r="66" spans="1:14" ht="12.75">
      <c r="A66" s="584"/>
      <c r="B66" s="610"/>
      <c r="C66" s="610"/>
      <c r="D66" s="610"/>
      <c r="E66" s="610"/>
      <c r="F66" s="610"/>
      <c r="G66" s="610"/>
      <c r="H66" s="610"/>
      <c r="I66" s="610"/>
      <c r="J66" s="610"/>
      <c r="K66" s="610"/>
      <c r="L66" s="610"/>
      <c r="M66" s="610"/>
      <c r="N66" s="610"/>
    </row>
    <row r="67" spans="1:14" ht="13.5">
      <c r="A67" s="14" t="s">
        <v>12</v>
      </c>
      <c r="B67" s="14"/>
      <c r="C67" s="14"/>
      <c r="D67" s="14"/>
      <c r="E67" s="14"/>
      <c r="F67" s="14"/>
      <c r="G67" s="14"/>
      <c r="H67" s="38" t="s">
        <v>43</v>
      </c>
      <c r="I67" s="14"/>
      <c r="J67" s="14"/>
      <c r="K67" s="14"/>
      <c r="L67" s="14"/>
      <c r="M67" s="14"/>
      <c r="N67" s="14"/>
    </row>
    <row r="68" spans="1:14" ht="12.75">
      <c r="A68" s="30"/>
      <c r="B68" s="14"/>
      <c r="C68" s="14"/>
      <c r="D68" s="14"/>
      <c r="E68" s="14"/>
      <c r="F68" s="14"/>
      <c r="G68" s="14"/>
      <c r="H68" s="14"/>
      <c r="I68" s="14"/>
      <c r="J68" s="14"/>
      <c r="K68" s="14"/>
      <c r="L68" s="14"/>
      <c r="M68" s="14"/>
      <c r="N68" s="14"/>
    </row>
    <row r="69" spans="1:14" ht="13.5">
      <c r="A69" s="14" t="s">
        <v>14</v>
      </c>
      <c r="B69" s="14"/>
      <c r="C69" s="14"/>
      <c r="D69" s="14"/>
      <c r="E69" s="14"/>
      <c r="F69" s="14"/>
      <c r="G69" s="14"/>
      <c r="H69" s="38" t="s">
        <v>44</v>
      </c>
      <c r="I69" s="14"/>
      <c r="J69" s="14"/>
      <c r="K69" s="14"/>
      <c r="L69" s="14"/>
      <c r="M69" s="14"/>
      <c r="N69" s="14"/>
    </row>
    <row r="70" spans="1:14" ht="18.75">
      <c r="A70" s="4"/>
      <c r="B70" s="4"/>
      <c r="C70" s="4"/>
      <c r="D70" s="4"/>
      <c r="E70" s="14"/>
      <c r="F70" s="14"/>
      <c r="G70" s="14"/>
      <c r="H70" s="14"/>
      <c r="I70" s="14"/>
      <c r="J70" s="14"/>
      <c r="K70" s="14"/>
      <c r="L70" s="14"/>
      <c r="M70" s="14"/>
      <c r="N70" s="14"/>
    </row>
    <row r="71" spans="1:14" ht="18.75">
      <c r="A71" s="4"/>
      <c r="B71" s="4"/>
      <c r="C71" s="4"/>
      <c r="D71" s="4"/>
      <c r="E71" s="14"/>
      <c r="F71" s="14"/>
      <c r="G71" s="14"/>
      <c r="H71" s="14"/>
      <c r="I71" s="14"/>
      <c r="J71" s="14"/>
      <c r="K71" s="14"/>
      <c r="L71" s="14"/>
      <c r="M71" s="14"/>
      <c r="N71" s="14"/>
    </row>
    <row r="72" spans="1:4" ht="18.75">
      <c r="A72" s="4"/>
      <c r="B72" s="4"/>
      <c r="C72" s="4"/>
      <c r="D72" s="4"/>
    </row>
    <row r="73" spans="1:4" ht="18.75">
      <c r="A73" s="4"/>
      <c r="B73" s="4"/>
      <c r="C73" s="4"/>
      <c r="D73" s="4"/>
    </row>
  </sheetData>
  <sheetProtection/>
  <mergeCells count="62">
    <mergeCell ref="F38:H38"/>
    <mergeCell ref="B38:C39"/>
    <mergeCell ref="D38:D39"/>
    <mergeCell ref="E38:E39"/>
    <mergeCell ref="B36:E36"/>
    <mergeCell ref="B28:E28"/>
    <mergeCell ref="A33:A34"/>
    <mergeCell ref="B33:E34"/>
    <mergeCell ref="B29:E29"/>
    <mergeCell ref="I33:K33"/>
    <mergeCell ref="L33:N33"/>
    <mergeCell ref="L25:N25"/>
    <mergeCell ref="I25:K25"/>
    <mergeCell ref="F25:H25"/>
    <mergeCell ref="A25:A26"/>
    <mergeCell ref="B25:E26"/>
    <mergeCell ref="K1:N3"/>
    <mergeCell ref="B15:I15"/>
    <mergeCell ref="B16:I16"/>
    <mergeCell ref="B17:G17"/>
    <mergeCell ref="B18:I18"/>
    <mergeCell ref="A6:M6"/>
    <mergeCell ref="B52:C52"/>
    <mergeCell ref="B54:C54"/>
    <mergeCell ref="B53:N53"/>
    <mergeCell ref="B55:C55"/>
    <mergeCell ref="F33:H33"/>
    <mergeCell ref="B41:I41"/>
    <mergeCell ref="B43:C43"/>
    <mergeCell ref="B35:E35"/>
    <mergeCell ref="L38:N38"/>
    <mergeCell ref="I38:K38"/>
    <mergeCell ref="B47:C47"/>
    <mergeCell ref="A5:N5"/>
    <mergeCell ref="B49:C49"/>
    <mergeCell ref="B50:C50"/>
    <mergeCell ref="B51:C51"/>
    <mergeCell ref="B19:I19"/>
    <mergeCell ref="B20:F20"/>
    <mergeCell ref="B21:I21"/>
    <mergeCell ref="B22:I22"/>
    <mergeCell ref="B27:E27"/>
    <mergeCell ref="B60:C60"/>
    <mergeCell ref="B61:C61"/>
    <mergeCell ref="B42:C42"/>
    <mergeCell ref="B30:E30"/>
    <mergeCell ref="A31:N31"/>
    <mergeCell ref="B48:C48"/>
    <mergeCell ref="B40:C40"/>
    <mergeCell ref="B44:C44"/>
    <mergeCell ref="B45:C45"/>
    <mergeCell ref="B46:C46"/>
    <mergeCell ref="B62:C62"/>
    <mergeCell ref="B63:C63"/>
    <mergeCell ref="B64:C64"/>
    <mergeCell ref="B65:N65"/>
    <mergeCell ref="D13:L13"/>
    <mergeCell ref="D14:K14"/>
    <mergeCell ref="B56:N56"/>
    <mergeCell ref="B57:C57"/>
    <mergeCell ref="B58:C58"/>
    <mergeCell ref="B59:C59"/>
  </mergeCells>
  <conditionalFormatting sqref="B17:D17">
    <cfRule type="cellIs" priority="1" dxfId="2" operator="equal" stopIfTrue="1">
      <formula>$F16</formula>
    </cfRule>
  </conditionalFormatting>
  <printOptions horizontalCentered="1"/>
  <pageMargins left="0" right="0" top="0" bottom="0" header="0.31496062992125984" footer="0"/>
  <pageSetup fitToWidth="0"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P61"/>
  <sheetViews>
    <sheetView zoomScaleSheetLayoutView="85" zoomScalePageLayoutView="0" workbookViewId="0" topLeftCell="A1">
      <selection activeCell="D12" sqref="D12:G12"/>
    </sheetView>
  </sheetViews>
  <sheetFormatPr defaultColWidth="9.00390625" defaultRowHeight="12.75"/>
  <cols>
    <col min="1" max="1" width="6.25390625" style="0" customWidth="1"/>
    <col min="2" max="2" width="20.75390625" style="0" customWidth="1"/>
    <col min="3" max="5" width="20.00390625" style="0" customWidth="1"/>
    <col min="6" max="6" width="10.875" style="0" customWidth="1"/>
    <col min="7" max="7" width="12.75390625" style="0" customWidth="1"/>
    <col min="8" max="8" width="12.25390625" style="0" customWidth="1"/>
    <col min="9" max="9" width="10.75390625" style="0" customWidth="1"/>
    <col min="10" max="11" width="14.625" style="0" customWidth="1"/>
    <col min="12" max="12" width="11.75390625" style="0" customWidth="1"/>
    <col min="13" max="13" width="11.875" style="0" customWidth="1"/>
    <col min="14" max="14" width="13.125" style="0" customWidth="1"/>
  </cols>
  <sheetData>
    <row r="1" spans="1:14" ht="9.75" customHeight="1">
      <c r="A1" s="1"/>
      <c r="B1" s="1"/>
      <c r="C1" s="14"/>
      <c r="D1" s="14"/>
      <c r="E1" s="14"/>
      <c r="F1" s="14"/>
      <c r="G1" s="14"/>
      <c r="H1" s="14"/>
      <c r="I1" s="14"/>
      <c r="J1" s="14"/>
      <c r="K1" s="819" t="s">
        <v>170</v>
      </c>
      <c r="L1" s="819"/>
      <c r="M1" s="819"/>
      <c r="N1" s="819"/>
    </row>
    <row r="2" spans="1:14" ht="10.5" customHeight="1">
      <c r="A2" s="1"/>
      <c r="B2" s="1"/>
      <c r="C2" s="14"/>
      <c r="D2" s="14"/>
      <c r="E2" s="14"/>
      <c r="F2" s="14"/>
      <c r="G2" s="14"/>
      <c r="H2" s="14"/>
      <c r="I2" s="14"/>
      <c r="J2" s="14"/>
      <c r="K2" s="819"/>
      <c r="L2" s="819"/>
      <c r="M2" s="819"/>
      <c r="N2" s="819"/>
    </row>
    <row r="3" spans="1:14" ht="9" customHeight="1">
      <c r="A3" s="1"/>
      <c r="B3" s="1"/>
      <c r="C3" s="14"/>
      <c r="D3" s="14"/>
      <c r="E3" s="14"/>
      <c r="F3" s="14"/>
      <c r="G3" s="14"/>
      <c r="H3" s="14"/>
      <c r="I3" s="14"/>
      <c r="J3" s="14"/>
      <c r="K3" s="819"/>
      <c r="L3" s="819"/>
      <c r="M3" s="819"/>
      <c r="N3" s="819"/>
    </row>
    <row r="4" spans="1:14" ht="12.75">
      <c r="A4" s="794" t="s">
        <v>0</v>
      </c>
      <c r="B4" s="794"/>
      <c r="C4" s="794"/>
      <c r="D4" s="794"/>
      <c r="E4" s="794"/>
      <c r="F4" s="794"/>
      <c r="G4" s="794"/>
      <c r="H4" s="794"/>
      <c r="I4" s="794"/>
      <c r="J4" s="794"/>
      <c r="K4" s="794"/>
      <c r="L4" s="794"/>
      <c r="M4" s="794"/>
      <c r="N4" s="794"/>
    </row>
    <row r="5" spans="1:14" ht="13.5">
      <c r="A5" s="794" t="s">
        <v>299</v>
      </c>
      <c r="B5" s="794"/>
      <c r="C5" s="794"/>
      <c r="D5" s="794"/>
      <c r="E5" s="794"/>
      <c r="F5" s="794"/>
      <c r="G5" s="794"/>
      <c r="H5" s="794"/>
      <c r="I5" s="794"/>
      <c r="J5" s="794"/>
      <c r="K5" s="794"/>
      <c r="L5" s="41"/>
      <c r="M5" s="41"/>
      <c r="N5" s="41"/>
    </row>
    <row r="6" spans="1:16" ht="18.75">
      <c r="A6" s="18" t="s">
        <v>120</v>
      </c>
      <c r="B6" s="110">
        <v>1010000</v>
      </c>
      <c r="C6" s="42" t="s">
        <v>16</v>
      </c>
      <c r="D6" s="42"/>
      <c r="E6" s="42"/>
      <c r="F6" s="42"/>
      <c r="G6" s="42"/>
      <c r="H6" s="42"/>
      <c r="I6" s="42"/>
      <c r="J6" s="43"/>
      <c r="K6" s="43"/>
      <c r="L6" s="43"/>
      <c r="M6" s="68"/>
      <c r="N6" s="43"/>
      <c r="O6" s="5"/>
      <c r="P6" s="5"/>
    </row>
    <row r="7" spans="1:16" ht="11.25" customHeight="1">
      <c r="A7" s="18" t="s">
        <v>73</v>
      </c>
      <c r="B7" s="27" t="s">
        <v>74</v>
      </c>
      <c r="C7" s="30" t="s">
        <v>72</v>
      </c>
      <c r="D7" s="30"/>
      <c r="E7" s="30"/>
      <c r="F7" s="14"/>
      <c r="G7" s="14"/>
      <c r="H7" s="14"/>
      <c r="I7" s="14"/>
      <c r="J7" s="14"/>
      <c r="K7" s="14"/>
      <c r="L7" s="14"/>
      <c r="M7" s="14"/>
      <c r="N7" s="14"/>
      <c r="O7" s="5"/>
      <c r="P7" s="5"/>
    </row>
    <row r="8" spans="1:14" ht="6.75" customHeight="1">
      <c r="A8" s="18"/>
      <c r="B8" s="14"/>
      <c r="C8" s="14"/>
      <c r="D8" s="14"/>
      <c r="E8" s="14"/>
      <c r="F8" s="14"/>
      <c r="G8" s="14"/>
      <c r="H8" s="14"/>
      <c r="I8" s="14"/>
      <c r="J8" s="14"/>
      <c r="K8" s="14"/>
      <c r="L8" s="14"/>
      <c r="M8" s="14"/>
      <c r="N8" s="14"/>
    </row>
    <row r="9" spans="1:14" ht="12.75">
      <c r="A9" s="18" t="s">
        <v>118</v>
      </c>
      <c r="B9" s="146">
        <f>B6</f>
        <v>1010000</v>
      </c>
      <c r="C9" s="42" t="s">
        <v>16</v>
      </c>
      <c r="D9" s="42"/>
      <c r="E9" s="42"/>
      <c r="F9" s="42"/>
      <c r="G9" s="42"/>
      <c r="H9" s="42"/>
      <c r="I9" s="42"/>
      <c r="J9" s="14"/>
      <c r="K9" s="14"/>
      <c r="L9" s="79"/>
      <c r="M9" s="14"/>
      <c r="N9" s="79"/>
    </row>
    <row r="10" spans="1:14" ht="10.5" customHeight="1">
      <c r="A10" s="18" t="s">
        <v>75</v>
      </c>
      <c r="B10" s="27" t="s">
        <v>74</v>
      </c>
      <c r="C10" s="30" t="s">
        <v>72</v>
      </c>
      <c r="D10" s="30"/>
      <c r="E10" s="30"/>
      <c r="F10" s="14"/>
      <c r="G10" s="14"/>
      <c r="H10" s="14"/>
      <c r="I10" s="14"/>
      <c r="J10" s="33"/>
      <c r="K10" s="33"/>
      <c r="L10" s="33"/>
      <c r="M10" s="33"/>
      <c r="N10" s="33"/>
    </row>
    <row r="11" spans="1:14" ht="7.5" customHeight="1">
      <c r="A11" s="18"/>
      <c r="B11" s="14"/>
      <c r="C11" s="14"/>
      <c r="D11" s="14"/>
      <c r="E11" s="14"/>
      <c r="F11" s="14"/>
      <c r="G11" s="14"/>
      <c r="H11" s="14"/>
      <c r="I11" s="14"/>
      <c r="J11" s="33"/>
      <c r="K11" s="33"/>
      <c r="L11" s="33"/>
      <c r="M11" s="33"/>
      <c r="N11" s="33"/>
    </row>
    <row r="12" spans="1:14" ht="14.25" customHeight="1">
      <c r="A12" s="18" t="s">
        <v>119</v>
      </c>
      <c r="B12" s="121">
        <v>1017363</v>
      </c>
      <c r="C12" s="100" t="s">
        <v>107</v>
      </c>
      <c r="D12" s="777" t="s">
        <v>145</v>
      </c>
      <c r="E12" s="777"/>
      <c r="F12" s="777"/>
      <c r="G12" s="777"/>
      <c r="H12" s="767"/>
      <c r="I12" s="767"/>
      <c r="J12" s="396"/>
      <c r="K12" s="396"/>
      <c r="L12" s="396"/>
      <c r="M12" s="396"/>
      <c r="N12" s="396"/>
    </row>
    <row r="13" spans="1:14" ht="11.25" customHeight="1">
      <c r="A13" s="14" t="s">
        <v>75</v>
      </c>
      <c r="B13" s="27" t="s">
        <v>115</v>
      </c>
      <c r="C13" s="27" t="s">
        <v>116</v>
      </c>
      <c r="D13" s="30" t="s">
        <v>116</v>
      </c>
      <c r="E13" s="27"/>
      <c r="G13" s="14"/>
      <c r="H13" s="14"/>
      <c r="I13" s="14"/>
      <c r="J13" s="33"/>
      <c r="K13" s="33"/>
      <c r="L13" s="33"/>
      <c r="M13" s="33"/>
      <c r="N13" s="33"/>
    </row>
    <row r="14" spans="1:14" ht="11.25" customHeight="1">
      <c r="A14" s="176">
        <v>4</v>
      </c>
      <c r="B14" s="823" t="s">
        <v>174</v>
      </c>
      <c r="C14" s="823"/>
      <c r="D14" s="823"/>
      <c r="E14" s="823"/>
      <c r="F14" s="823"/>
      <c r="G14" s="823"/>
      <c r="H14" s="823"/>
      <c r="I14" s="823"/>
      <c r="J14" s="33"/>
      <c r="K14" s="33"/>
      <c r="L14" s="33"/>
      <c r="M14" s="33"/>
      <c r="N14" s="33"/>
    </row>
    <row r="15" spans="1:14" ht="11.25" customHeight="1">
      <c r="A15" s="177" t="s">
        <v>175</v>
      </c>
      <c r="B15" s="800" t="s">
        <v>176</v>
      </c>
      <c r="C15" s="800"/>
      <c r="D15" s="800"/>
      <c r="E15" s="800"/>
      <c r="F15" s="800"/>
      <c r="G15" s="800"/>
      <c r="H15" s="800"/>
      <c r="I15" s="800"/>
      <c r="J15" s="33"/>
      <c r="K15" s="33"/>
      <c r="L15" s="33"/>
      <c r="M15" s="33"/>
      <c r="N15" s="33"/>
    </row>
    <row r="16" spans="1:14" ht="13.5" customHeight="1">
      <c r="A16" s="178"/>
      <c r="B16" s="1026" t="s">
        <v>294</v>
      </c>
      <c r="C16" s="1032"/>
      <c r="D16" s="1032"/>
      <c r="E16" s="1032"/>
      <c r="F16" s="1032"/>
      <c r="G16" s="1027"/>
      <c r="H16" s="179"/>
      <c r="I16" s="179"/>
      <c r="J16" s="33"/>
      <c r="K16" s="33"/>
      <c r="L16" s="33"/>
      <c r="M16" s="33"/>
      <c r="N16" s="33"/>
    </row>
    <row r="17" spans="1:14" ht="14.25" customHeight="1">
      <c r="A17" s="176">
        <v>5</v>
      </c>
      <c r="B17" s="823" t="s">
        <v>178</v>
      </c>
      <c r="C17" s="823"/>
      <c r="D17" s="823"/>
      <c r="E17" s="823"/>
      <c r="F17" s="823"/>
      <c r="G17" s="823"/>
      <c r="H17" s="823"/>
      <c r="I17" s="823"/>
      <c r="J17" s="33"/>
      <c r="K17" s="33"/>
      <c r="L17" s="33"/>
      <c r="M17" s="33"/>
      <c r="N17" s="33"/>
    </row>
    <row r="18" spans="1:14" ht="15.75" customHeight="1">
      <c r="A18" s="176"/>
      <c r="B18" s="798" t="s">
        <v>215</v>
      </c>
      <c r="C18" s="798"/>
      <c r="D18" s="798"/>
      <c r="E18" s="798"/>
      <c r="F18" s="798"/>
      <c r="G18" s="798"/>
      <c r="H18" s="798"/>
      <c r="I18" s="798"/>
      <c r="J18" s="33"/>
      <c r="K18" s="33"/>
      <c r="L18" s="33"/>
      <c r="M18" s="33"/>
      <c r="N18" s="33"/>
    </row>
    <row r="19" spans="1:14" ht="11.25" customHeight="1">
      <c r="A19" s="176">
        <v>6</v>
      </c>
      <c r="B19" s="799" t="s">
        <v>180</v>
      </c>
      <c r="C19" s="799"/>
      <c r="D19" s="799"/>
      <c r="E19" s="799"/>
      <c r="F19" s="799"/>
      <c r="G19" s="180"/>
      <c r="H19" s="181"/>
      <c r="I19" s="181"/>
      <c r="J19" s="33"/>
      <c r="K19" s="33"/>
      <c r="L19" s="33"/>
      <c r="M19" s="33"/>
      <c r="N19" s="33"/>
    </row>
    <row r="20" spans="1:14" ht="11.25" customHeight="1">
      <c r="A20" s="177" t="s">
        <v>175</v>
      </c>
      <c r="B20" s="800" t="s">
        <v>181</v>
      </c>
      <c r="C20" s="800"/>
      <c r="D20" s="800"/>
      <c r="E20" s="800"/>
      <c r="F20" s="800"/>
      <c r="G20" s="800"/>
      <c r="H20" s="800"/>
      <c r="I20" s="800"/>
      <c r="J20" s="33"/>
      <c r="K20" s="33"/>
      <c r="L20" s="33"/>
      <c r="M20" s="33"/>
      <c r="N20" s="33"/>
    </row>
    <row r="21" spans="1:14" ht="11.25" customHeight="1">
      <c r="A21" s="368">
        <v>1</v>
      </c>
      <c r="B21" s="920" t="s">
        <v>294</v>
      </c>
      <c r="C21" s="1056"/>
      <c r="D21" s="1056"/>
      <c r="E21" s="1056"/>
      <c r="F21" s="1056"/>
      <c r="G21" s="921"/>
      <c r="H21" s="398"/>
      <c r="I21" s="398"/>
      <c r="J21" s="33"/>
      <c r="K21" s="33"/>
      <c r="L21" s="33"/>
      <c r="M21" s="33"/>
      <c r="N21" s="33"/>
    </row>
    <row r="22" spans="1:14" ht="11.25" customHeight="1">
      <c r="A22" s="14"/>
      <c r="B22" s="14"/>
      <c r="C22" s="14"/>
      <c r="D22" s="14"/>
      <c r="E22" s="14"/>
      <c r="F22" s="14"/>
      <c r="G22" s="14"/>
      <c r="H22" s="14"/>
      <c r="I22" s="14"/>
      <c r="J22" s="33"/>
      <c r="K22" s="33"/>
      <c r="L22" s="33"/>
      <c r="M22" s="33"/>
      <c r="N22" s="33"/>
    </row>
    <row r="23" spans="1:14" ht="11.25" customHeight="1">
      <c r="A23" s="176">
        <v>7</v>
      </c>
      <c r="B23" s="14" t="s">
        <v>183</v>
      </c>
      <c r="C23" s="125"/>
      <c r="D23" s="125"/>
      <c r="E23" s="14"/>
      <c r="F23" s="14"/>
      <c r="G23" s="14"/>
      <c r="H23" s="14"/>
      <c r="I23" s="14"/>
      <c r="J23" s="33"/>
      <c r="K23" s="33"/>
      <c r="L23" s="33"/>
      <c r="M23" s="33"/>
      <c r="N23" s="33"/>
    </row>
    <row r="24" spans="1:15" ht="19.5" customHeight="1">
      <c r="A24" s="785" t="s">
        <v>7</v>
      </c>
      <c r="B24" s="785" t="s">
        <v>185</v>
      </c>
      <c r="C24" s="785"/>
      <c r="D24" s="785"/>
      <c r="E24" s="785"/>
      <c r="F24" s="802" t="s">
        <v>238</v>
      </c>
      <c r="G24" s="803"/>
      <c r="H24" s="804"/>
      <c r="I24" s="802" t="s">
        <v>239</v>
      </c>
      <c r="J24" s="803"/>
      <c r="K24" s="804"/>
      <c r="L24" s="1064" t="s">
        <v>3</v>
      </c>
      <c r="M24" s="1064"/>
      <c r="N24" s="1064"/>
      <c r="O24" s="9"/>
    </row>
    <row r="25" spans="1:15" ht="19.5" customHeight="1">
      <c r="A25" s="785"/>
      <c r="B25" s="785"/>
      <c r="C25" s="785"/>
      <c r="D25" s="785"/>
      <c r="E25" s="785"/>
      <c r="F25" s="394" t="s">
        <v>4</v>
      </c>
      <c r="G25" s="394" t="s">
        <v>5</v>
      </c>
      <c r="H25" s="394" t="s">
        <v>6</v>
      </c>
      <c r="I25" s="394" t="s">
        <v>4</v>
      </c>
      <c r="J25" s="394" t="s">
        <v>5</v>
      </c>
      <c r="K25" s="394" t="s">
        <v>6</v>
      </c>
      <c r="L25" s="394" t="s">
        <v>4</v>
      </c>
      <c r="M25" s="394" t="s">
        <v>5</v>
      </c>
      <c r="N25" s="394" t="s">
        <v>6</v>
      </c>
      <c r="O25" s="9"/>
    </row>
    <row r="26" spans="1:15" ht="47.25" customHeight="1">
      <c r="A26" s="16">
        <v>1</v>
      </c>
      <c r="B26" s="1059" t="s">
        <v>292</v>
      </c>
      <c r="C26" s="1060"/>
      <c r="D26" s="1060"/>
      <c r="E26" s="1061"/>
      <c r="F26" s="123"/>
      <c r="G26" s="722">
        <v>90000</v>
      </c>
      <c r="H26" s="723">
        <f>SUM(F26:G26)</f>
        <v>90000</v>
      </c>
      <c r="I26" s="724"/>
      <c r="J26" s="725">
        <v>90000</v>
      </c>
      <c r="K26" s="723">
        <f>SUM(I26:J26)</f>
        <v>90000</v>
      </c>
      <c r="L26" s="726">
        <f aca="true" t="shared" si="0" ref="L26:N28">I26-F26</f>
        <v>0</v>
      </c>
      <c r="M26" s="377">
        <f t="shared" si="0"/>
        <v>0</v>
      </c>
      <c r="N26" s="377">
        <f t="shared" si="0"/>
        <v>0</v>
      </c>
      <c r="O26" s="9"/>
    </row>
    <row r="27" spans="1:15" ht="36.75" customHeight="1">
      <c r="A27" s="44">
        <v>2</v>
      </c>
      <c r="B27" s="1026" t="s">
        <v>293</v>
      </c>
      <c r="C27" s="1032"/>
      <c r="D27" s="1032"/>
      <c r="E27" s="1027"/>
      <c r="F27" s="384"/>
      <c r="G27" s="727">
        <v>95000</v>
      </c>
      <c r="H27" s="728">
        <f>SUM(F27:G27)</f>
        <v>95000</v>
      </c>
      <c r="I27" s="724"/>
      <c r="J27" s="729">
        <v>95000</v>
      </c>
      <c r="K27" s="728">
        <f>SUM(I27:J27)</f>
        <v>95000</v>
      </c>
      <c r="L27" s="726">
        <f t="shared" si="0"/>
        <v>0</v>
      </c>
      <c r="M27" s="377">
        <f t="shared" si="0"/>
        <v>0</v>
      </c>
      <c r="N27" s="377">
        <f t="shared" si="0"/>
        <v>0</v>
      </c>
      <c r="O27" s="9"/>
    </row>
    <row r="28" spans="1:15" ht="16.5" customHeight="1">
      <c r="A28" s="16"/>
      <c r="B28" s="785" t="s">
        <v>218</v>
      </c>
      <c r="C28" s="785"/>
      <c r="D28" s="785"/>
      <c r="E28" s="785"/>
      <c r="F28" s="123"/>
      <c r="G28" s="722">
        <f>SUM(G26:G27)</f>
        <v>185000</v>
      </c>
      <c r="H28" s="722">
        <f>SUM(H26:H27)</f>
        <v>185000</v>
      </c>
      <c r="I28" s="724"/>
      <c r="J28" s="725">
        <f>SUM(J26:J27)</f>
        <v>185000</v>
      </c>
      <c r="K28" s="725">
        <f>SUM(K26:K27)</f>
        <v>185000</v>
      </c>
      <c r="L28" s="726">
        <f t="shared" si="0"/>
        <v>0</v>
      </c>
      <c r="M28" s="377">
        <f t="shared" si="0"/>
        <v>0</v>
      </c>
      <c r="N28" s="377">
        <f t="shared" si="0"/>
        <v>0</v>
      </c>
      <c r="O28" s="9"/>
    </row>
    <row r="29" spans="1:14" ht="16.5" customHeight="1">
      <c r="A29" s="45"/>
      <c r="B29" s="80"/>
      <c r="C29" s="79"/>
      <c r="D29" s="79"/>
      <c r="E29" s="79"/>
      <c r="F29" s="79"/>
      <c r="G29" s="79"/>
      <c r="H29" s="79"/>
      <c r="I29" s="79"/>
      <c r="J29" s="79"/>
      <c r="K29" s="79"/>
      <c r="L29" s="79"/>
      <c r="M29" s="79"/>
      <c r="N29" s="79"/>
    </row>
    <row r="30" spans="1:14" ht="12.75">
      <c r="A30" s="176">
        <v>9</v>
      </c>
      <c r="B30" s="14" t="s">
        <v>187</v>
      </c>
      <c r="C30" s="14"/>
      <c r="D30" s="14"/>
      <c r="E30" s="14"/>
      <c r="F30" s="14"/>
      <c r="G30" s="14"/>
      <c r="H30" s="14"/>
      <c r="I30" s="14"/>
      <c r="J30" s="14"/>
      <c r="K30" s="14"/>
      <c r="L30" s="14"/>
      <c r="M30" s="14"/>
      <c r="N30" s="14"/>
    </row>
    <row r="31" spans="1:14" ht="27" customHeight="1">
      <c r="A31" s="16" t="s">
        <v>7</v>
      </c>
      <c r="B31" s="831" t="s">
        <v>8</v>
      </c>
      <c r="C31" s="832"/>
      <c r="D31" s="835" t="s">
        <v>9</v>
      </c>
      <c r="E31" s="835" t="s">
        <v>10</v>
      </c>
      <c r="F31" s="818" t="s">
        <v>240</v>
      </c>
      <c r="G31" s="818"/>
      <c r="H31" s="818"/>
      <c r="I31" s="818" t="s">
        <v>241</v>
      </c>
      <c r="J31" s="818"/>
      <c r="K31" s="818"/>
      <c r="L31" s="817" t="s">
        <v>3</v>
      </c>
      <c r="M31" s="817"/>
      <c r="N31" s="817"/>
    </row>
    <row r="32" spans="1:14" ht="15" customHeight="1">
      <c r="A32" s="16"/>
      <c r="B32" s="833"/>
      <c r="C32" s="834"/>
      <c r="D32" s="836"/>
      <c r="E32" s="836"/>
      <c r="F32" s="17" t="s">
        <v>4</v>
      </c>
      <c r="G32" s="17" t="s">
        <v>188</v>
      </c>
      <c r="H32" s="17" t="s">
        <v>189</v>
      </c>
      <c r="I32" s="17" t="s">
        <v>4</v>
      </c>
      <c r="J32" s="17" t="s">
        <v>188</v>
      </c>
      <c r="K32" s="17" t="s">
        <v>189</v>
      </c>
      <c r="L32" s="17" t="s">
        <v>193</v>
      </c>
      <c r="M32" s="17" t="s">
        <v>188</v>
      </c>
      <c r="N32" s="17" t="s">
        <v>189</v>
      </c>
    </row>
    <row r="33" spans="1:14" ht="15" customHeight="1">
      <c r="A33" s="16">
        <v>1</v>
      </c>
      <c r="B33" s="788">
        <f>A33+1</f>
        <v>2</v>
      </c>
      <c r="C33" s="789"/>
      <c r="D33" s="174">
        <f>B33+1</f>
        <v>3</v>
      </c>
      <c r="E33" s="54">
        <f>D33+1</f>
        <v>4</v>
      </c>
      <c r="F33" s="54">
        <f>E33+1</f>
        <v>5</v>
      </c>
      <c r="G33" s="54">
        <f>F33+1</f>
        <v>6</v>
      </c>
      <c r="H33" s="54">
        <f aca="true" t="shared" si="1" ref="H33:N33">G33+1</f>
        <v>7</v>
      </c>
      <c r="I33" s="54">
        <f t="shared" si="1"/>
        <v>8</v>
      </c>
      <c r="J33" s="54">
        <f t="shared" si="1"/>
        <v>9</v>
      </c>
      <c r="K33" s="54">
        <f t="shared" si="1"/>
        <v>10</v>
      </c>
      <c r="L33" s="54">
        <f t="shared" si="1"/>
        <v>11</v>
      </c>
      <c r="M33" s="54">
        <f t="shared" si="1"/>
        <v>12</v>
      </c>
      <c r="N33" s="54">
        <f t="shared" si="1"/>
        <v>13</v>
      </c>
    </row>
    <row r="34" spans="1:14" ht="12.75" customHeight="1">
      <c r="A34" s="114">
        <v>1</v>
      </c>
      <c r="B34" s="1057" t="str">
        <f>B26</f>
        <v>Придбання літератури для поповнення бібліотечного фонду Дрогобицької міської  централізованої  бібліотечної системи віділу культури та мистецтв виконавчих органів ДМР</v>
      </c>
      <c r="C34" s="1058"/>
      <c r="D34" s="1058"/>
      <c r="E34" s="1058"/>
      <c r="F34" s="1058"/>
      <c r="G34" s="1058"/>
      <c r="H34" s="1058"/>
      <c r="I34" s="1058"/>
      <c r="J34" s="1058"/>
      <c r="K34" s="1058"/>
      <c r="L34" s="1058"/>
      <c r="M34" s="386"/>
      <c r="N34" s="387"/>
    </row>
    <row r="35" spans="1:14" ht="12.75" customHeight="1">
      <c r="A35" s="730">
        <v>1</v>
      </c>
      <c r="B35" s="1062" t="s">
        <v>190</v>
      </c>
      <c r="C35" s="1063"/>
      <c r="D35" s="190"/>
      <c r="E35" s="190"/>
      <c r="F35" s="190"/>
      <c r="G35" s="190"/>
      <c r="H35" s="190"/>
      <c r="I35" s="190"/>
      <c r="J35" s="190"/>
      <c r="K35" s="190"/>
      <c r="L35" s="190"/>
      <c r="M35" s="190"/>
      <c r="N35" s="190"/>
    </row>
    <row r="36" spans="1:14" ht="32.25" customHeight="1">
      <c r="A36" s="731"/>
      <c r="B36" s="781" t="s">
        <v>136</v>
      </c>
      <c r="C36" s="869"/>
      <c r="D36" s="407" t="s">
        <v>234</v>
      </c>
      <c r="E36" s="102" t="s">
        <v>32</v>
      </c>
      <c r="F36" s="112"/>
      <c r="G36" s="412">
        <f>G26</f>
        <v>90000</v>
      </c>
      <c r="H36" s="412">
        <f>H26</f>
        <v>90000</v>
      </c>
      <c r="I36" s="128"/>
      <c r="J36" s="412">
        <f>J26</f>
        <v>90000</v>
      </c>
      <c r="K36" s="412">
        <f>K26</f>
        <v>90000</v>
      </c>
      <c r="L36" s="101">
        <f>I36-F36</f>
        <v>0</v>
      </c>
      <c r="M36" s="101">
        <f>J36-G36</f>
        <v>0</v>
      </c>
      <c r="N36" s="101">
        <f>K36-H36</f>
        <v>0</v>
      </c>
    </row>
    <row r="37" spans="1:14" ht="12" customHeight="1">
      <c r="A37" s="730">
        <v>2</v>
      </c>
      <c r="B37" s="1062" t="s">
        <v>191</v>
      </c>
      <c r="C37" s="1065"/>
      <c r="D37" s="37"/>
      <c r="E37" s="732"/>
      <c r="F37" s="192"/>
      <c r="G37" s="408"/>
      <c r="H37" s="409"/>
      <c r="I37" s="733"/>
      <c r="J37" s="408"/>
      <c r="K37" s="409"/>
      <c r="L37" s="192"/>
      <c r="M37" s="192"/>
      <c r="N37" s="192"/>
    </row>
    <row r="38" spans="1:14" ht="15" customHeight="1">
      <c r="A38" s="731"/>
      <c r="B38" s="781" t="s">
        <v>88</v>
      </c>
      <c r="C38" s="869"/>
      <c r="D38" s="405" t="s">
        <v>39</v>
      </c>
      <c r="E38" s="102" t="s">
        <v>32</v>
      </c>
      <c r="F38" s="390"/>
      <c r="G38" s="408">
        <v>800</v>
      </c>
      <c r="H38" s="409">
        <f>G38</f>
        <v>800</v>
      </c>
      <c r="I38" s="509"/>
      <c r="J38" s="408">
        <v>800</v>
      </c>
      <c r="K38" s="409">
        <f>J38</f>
        <v>800</v>
      </c>
      <c r="L38" s="101">
        <f>I38-F38</f>
        <v>0</v>
      </c>
      <c r="M38" s="101">
        <f>J38-G38</f>
        <v>0</v>
      </c>
      <c r="N38" s="101">
        <f>K38-H38</f>
        <v>0</v>
      </c>
    </row>
    <row r="39" spans="1:14" ht="15.75" customHeight="1">
      <c r="A39" s="730">
        <v>3</v>
      </c>
      <c r="B39" s="1062" t="s">
        <v>200</v>
      </c>
      <c r="C39" s="1063"/>
      <c r="D39" s="609"/>
      <c r="E39" s="609"/>
      <c r="F39" s="190"/>
      <c r="G39" s="237"/>
      <c r="H39" s="410"/>
      <c r="I39" s="734"/>
      <c r="J39" s="237"/>
      <c r="K39" s="410"/>
      <c r="L39" s="190"/>
      <c r="M39" s="190"/>
      <c r="N39" s="735"/>
    </row>
    <row r="40" spans="1:14" ht="25.5" customHeight="1">
      <c r="A40" s="731"/>
      <c r="B40" s="920" t="s">
        <v>89</v>
      </c>
      <c r="C40" s="1056"/>
      <c r="D40" s="407" t="s">
        <v>234</v>
      </c>
      <c r="E40" s="102" t="s">
        <v>82</v>
      </c>
      <c r="F40" s="393"/>
      <c r="G40" s="411">
        <f>G36/G38</f>
        <v>112.5</v>
      </c>
      <c r="H40" s="411">
        <f>H36/H38</f>
        <v>112.5</v>
      </c>
      <c r="I40" s="128"/>
      <c r="J40" s="411">
        <f>J36/J38</f>
        <v>112.5</v>
      </c>
      <c r="K40" s="411">
        <f>K36/K38</f>
        <v>112.5</v>
      </c>
      <c r="L40" s="101">
        <f>I40-F40</f>
        <v>0</v>
      </c>
      <c r="M40" s="101">
        <f>J40-G40</f>
        <v>0</v>
      </c>
      <c r="N40" s="101">
        <f>K40-H40</f>
        <v>0</v>
      </c>
    </row>
    <row r="41" spans="1:14" ht="12.75" customHeight="1">
      <c r="A41" s="730">
        <v>4</v>
      </c>
      <c r="B41" s="1062" t="s">
        <v>204</v>
      </c>
      <c r="C41" s="1063"/>
      <c r="D41" s="609"/>
      <c r="E41" s="609"/>
      <c r="F41" s="190"/>
      <c r="G41" s="408"/>
      <c r="H41" s="408"/>
      <c r="I41" s="734"/>
      <c r="J41" s="408"/>
      <c r="K41" s="408"/>
      <c r="L41" s="190"/>
      <c r="M41" s="190"/>
      <c r="N41" s="735"/>
    </row>
    <row r="42" spans="1:14" ht="17.25" customHeight="1">
      <c r="A42" s="730"/>
      <c r="B42" s="762" t="s">
        <v>90</v>
      </c>
      <c r="C42" s="763"/>
      <c r="D42" s="128" t="s">
        <v>27</v>
      </c>
      <c r="E42" s="102" t="s">
        <v>82</v>
      </c>
      <c r="F42" s="369"/>
      <c r="G42" s="408">
        <v>8.3</v>
      </c>
      <c r="H42" s="408">
        <f>G42</f>
        <v>8.3</v>
      </c>
      <c r="I42" s="116"/>
      <c r="J42" s="408">
        <v>8.3</v>
      </c>
      <c r="K42" s="408">
        <f>J42</f>
        <v>8.3</v>
      </c>
      <c r="L42" s="101">
        <f>I42-F42</f>
        <v>0</v>
      </c>
      <c r="M42" s="101">
        <f>J42-G42</f>
        <v>0</v>
      </c>
      <c r="N42" s="101">
        <f>K42-H42</f>
        <v>0</v>
      </c>
    </row>
    <row r="43" spans="1:14" ht="12.75" customHeight="1">
      <c r="A43" s="7"/>
      <c r="B43" s="922"/>
      <c r="C43" s="923"/>
      <c r="D43" s="923"/>
      <c r="E43" s="923"/>
      <c r="F43" s="923"/>
      <c r="G43" s="923"/>
      <c r="H43" s="923"/>
      <c r="I43" s="923"/>
      <c r="J43" s="923"/>
      <c r="K43" s="923"/>
      <c r="L43" s="923"/>
      <c r="M43" s="923"/>
      <c r="N43" s="406"/>
    </row>
    <row r="44" spans="1:14" ht="13.5" customHeight="1">
      <c r="A44" s="114">
        <v>2</v>
      </c>
      <c r="B44" s="1057" t="str">
        <f>B27</f>
        <v>Придбання інвентарю  та мультимедійного обладнання для відділу історії музею "Дрогобиччина" відділу культури та мистецтв виконавчих органів ДМР</v>
      </c>
      <c r="C44" s="1058"/>
      <c r="D44" s="1058"/>
      <c r="E44" s="1058"/>
      <c r="F44" s="1058"/>
      <c r="G44" s="1058"/>
      <c r="H44" s="1058"/>
      <c r="I44" s="1058"/>
      <c r="J44" s="1058"/>
      <c r="K44" s="1058"/>
      <c r="L44" s="1058"/>
      <c r="M44" s="1058"/>
      <c r="N44" s="1058"/>
    </row>
    <row r="45" spans="1:14" ht="10.5" customHeight="1">
      <c r="A45" s="730">
        <v>1</v>
      </c>
      <c r="B45" s="1062" t="s">
        <v>190</v>
      </c>
      <c r="C45" s="1063"/>
      <c r="D45" s="190"/>
      <c r="E45" s="190"/>
      <c r="F45" s="190"/>
      <c r="G45" s="190"/>
      <c r="H45" s="190"/>
      <c r="I45" s="190"/>
      <c r="J45" s="190"/>
      <c r="K45" s="190"/>
      <c r="L45" s="190"/>
      <c r="M45" s="190"/>
      <c r="N45" s="190"/>
    </row>
    <row r="46" spans="1:14" ht="14.25" customHeight="1">
      <c r="A46" s="731"/>
      <c r="B46" s="781" t="s">
        <v>260</v>
      </c>
      <c r="C46" s="869"/>
      <c r="D46" s="407" t="s">
        <v>234</v>
      </c>
      <c r="E46" s="102" t="s">
        <v>32</v>
      </c>
      <c r="F46" s="389"/>
      <c r="G46" s="415">
        <f>G27</f>
        <v>95000</v>
      </c>
      <c r="H46" s="415">
        <f>SUM(F46:G46)</f>
        <v>95000</v>
      </c>
      <c r="I46" s="93"/>
      <c r="J46" s="415">
        <f>J27</f>
        <v>95000</v>
      </c>
      <c r="K46" s="415">
        <f>SUM(I46:J46)</f>
        <v>95000</v>
      </c>
      <c r="L46" s="101">
        <f>I46-F46</f>
        <v>0</v>
      </c>
      <c r="M46" s="101">
        <f>J46-G46</f>
        <v>0</v>
      </c>
      <c r="N46" s="101">
        <f>K46-H46</f>
        <v>0</v>
      </c>
    </row>
    <row r="47" spans="1:14" ht="10.5" customHeight="1">
      <c r="A47" s="730">
        <v>2</v>
      </c>
      <c r="B47" s="1062" t="s">
        <v>191</v>
      </c>
      <c r="C47" s="1065"/>
      <c r="D47" s="37"/>
      <c r="E47" s="732"/>
      <c r="F47" s="192"/>
      <c r="G47" s="416"/>
      <c r="H47" s="417"/>
      <c r="I47" s="192"/>
      <c r="J47" s="416"/>
      <c r="K47" s="417"/>
      <c r="L47" s="192"/>
      <c r="M47" s="192"/>
      <c r="N47" s="192"/>
    </row>
    <row r="48" spans="1:14" ht="17.25" customHeight="1">
      <c r="A48" s="731"/>
      <c r="B48" s="781" t="s">
        <v>261</v>
      </c>
      <c r="C48" s="869"/>
      <c r="D48" s="405" t="s">
        <v>39</v>
      </c>
      <c r="E48" s="102" t="s">
        <v>32</v>
      </c>
      <c r="F48" s="390"/>
      <c r="G48" s="408">
        <v>5</v>
      </c>
      <c r="H48" s="408">
        <f>G48</f>
        <v>5</v>
      </c>
      <c r="I48" s="418"/>
      <c r="J48" s="408">
        <v>5</v>
      </c>
      <c r="K48" s="408">
        <f>J48</f>
        <v>5</v>
      </c>
      <c r="L48" s="101">
        <f>I48-F48</f>
        <v>0</v>
      </c>
      <c r="M48" s="101">
        <f>J48-G48</f>
        <v>0</v>
      </c>
      <c r="N48" s="101">
        <f>K48-H48</f>
        <v>0</v>
      </c>
    </row>
    <row r="49" spans="1:14" ht="10.5" customHeight="1">
      <c r="A49" s="730">
        <v>3</v>
      </c>
      <c r="B49" s="1062" t="s">
        <v>200</v>
      </c>
      <c r="C49" s="1063"/>
      <c r="D49" s="609"/>
      <c r="E49" s="609"/>
      <c r="F49" s="190"/>
      <c r="G49" s="419"/>
      <c r="H49" s="410"/>
      <c r="I49" s="190"/>
      <c r="J49" s="419"/>
      <c r="K49" s="410"/>
      <c r="L49" s="190"/>
      <c r="M49" s="190"/>
      <c r="N49" s="735"/>
    </row>
    <row r="50" spans="1:14" ht="32.25" customHeight="1">
      <c r="A50" s="731"/>
      <c r="B50" s="920" t="s">
        <v>262</v>
      </c>
      <c r="C50" s="1056"/>
      <c r="D50" s="407" t="s">
        <v>234</v>
      </c>
      <c r="E50" s="102" t="s">
        <v>82</v>
      </c>
      <c r="F50" s="393"/>
      <c r="G50" s="420">
        <f>G46/G48</f>
        <v>19000</v>
      </c>
      <c r="H50" s="420">
        <f>H46/H48</f>
        <v>19000</v>
      </c>
      <c r="I50" s="93"/>
      <c r="J50" s="420">
        <f>J46/J48</f>
        <v>19000</v>
      </c>
      <c r="K50" s="420">
        <f>K46/K48</f>
        <v>19000</v>
      </c>
      <c r="L50" s="101">
        <f>I50-F50</f>
        <v>0</v>
      </c>
      <c r="M50" s="101">
        <f>J50-G50</f>
        <v>0</v>
      </c>
      <c r="N50" s="101">
        <f>K50-H50</f>
        <v>0</v>
      </c>
    </row>
    <row r="51" spans="1:14" ht="10.5" customHeight="1">
      <c r="A51" s="730">
        <v>4</v>
      </c>
      <c r="B51" s="1062" t="s">
        <v>204</v>
      </c>
      <c r="C51" s="1063"/>
      <c r="D51" s="609"/>
      <c r="E51" s="609"/>
      <c r="F51" s="190"/>
      <c r="G51" s="408"/>
      <c r="H51" s="408"/>
      <c r="I51" s="190"/>
      <c r="J51" s="408"/>
      <c r="K51" s="408"/>
      <c r="L51" s="190"/>
      <c r="M51" s="190"/>
      <c r="N51" s="735"/>
    </row>
    <row r="52" spans="1:14" ht="37.5" customHeight="1">
      <c r="A52" s="730"/>
      <c r="B52" s="851" t="s">
        <v>300</v>
      </c>
      <c r="C52" s="862"/>
      <c r="D52" s="128" t="s">
        <v>27</v>
      </c>
      <c r="E52" s="102" t="s">
        <v>82</v>
      </c>
      <c r="F52" s="392"/>
      <c r="G52" s="421">
        <v>0.82</v>
      </c>
      <c r="H52" s="421">
        <v>0.82</v>
      </c>
      <c r="I52" s="102"/>
      <c r="J52" s="421">
        <v>0.82</v>
      </c>
      <c r="K52" s="421">
        <v>0.82</v>
      </c>
      <c r="L52" s="101">
        <f>I52-F52</f>
        <v>0</v>
      </c>
      <c r="M52" s="101">
        <f>J52-G52</f>
        <v>0</v>
      </c>
      <c r="N52" s="101">
        <f>K52-H52</f>
        <v>0</v>
      </c>
    </row>
    <row r="53" spans="1:14" ht="15">
      <c r="A53" s="736"/>
      <c r="B53" s="737"/>
      <c r="C53" s="737"/>
      <c r="D53" s="737"/>
      <c r="E53" s="737"/>
      <c r="F53" s="738"/>
      <c r="G53" s="738"/>
      <c r="H53" s="739"/>
      <c r="I53" s="738"/>
      <c r="J53" s="738"/>
      <c r="K53" s="739"/>
      <c r="L53" s="738"/>
      <c r="M53" s="738"/>
      <c r="N53" s="739"/>
    </row>
    <row r="54" spans="1:14" ht="12.75">
      <c r="A54" s="34" t="s">
        <v>11</v>
      </c>
      <c r="B54" s="34"/>
      <c r="C54" s="34"/>
      <c r="D54" s="34"/>
      <c r="E54" s="34"/>
      <c r="F54" s="34"/>
      <c r="G54" s="34"/>
      <c r="H54" s="34"/>
      <c r="I54" s="73"/>
      <c r="J54" s="73"/>
      <c r="K54" s="74"/>
      <c r="L54" s="73"/>
      <c r="M54" s="73"/>
      <c r="N54" s="74"/>
    </row>
    <row r="55" spans="1:14" ht="13.5">
      <c r="A55" s="14" t="s">
        <v>12</v>
      </c>
      <c r="B55" s="14"/>
      <c r="C55" s="14"/>
      <c r="D55" s="14"/>
      <c r="E55" s="14"/>
      <c r="F55" s="14"/>
      <c r="G55" s="14"/>
      <c r="I55" s="157"/>
      <c r="J55" s="38" t="s">
        <v>43</v>
      </c>
      <c r="K55" s="14"/>
      <c r="L55" s="14"/>
      <c r="M55" s="14"/>
      <c r="N55" s="14"/>
    </row>
    <row r="56" spans="1:14" ht="12.75">
      <c r="A56" s="30"/>
      <c r="B56" s="14"/>
      <c r="C56" s="14"/>
      <c r="D56" s="14"/>
      <c r="E56" s="14"/>
      <c r="F56" s="14"/>
      <c r="G56" s="14"/>
      <c r="H56" s="14"/>
      <c r="I56" s="14"/>
      <c r="J56" s="14"/>
      <c r="K56" s="14"/>
      <c r="L56" s="14"/>
      <c r="M56" s="14"/>
      <c r="N56" s="14"/>
    </row>
    <row r="57" spans="1:14" ht="14.25" customHeight="1">
      <c r="A57" s="14" t="s">
        <v>14</v>
      </c>
      <c r="B57" s="14"/>
      <c r="C57" s="14"/>
      <c r="D57" s="14"/>
      <c r="E57" s="14"/>
      <c r="F57" s="14"/>
      <c r="G57" s="14"/>
      <c r="I57" s="157"/>
      <c r="J57" s="38" t="s">
        <v>44</v>
      </c>
      <c r="K57" s="14"/>
      <c r="L57" s="14"/>
      <c r="M57" s="14"/>
      <c r="N57" s="14"/>
    </row>
    <row r="58" spans="1:14" ht="18.75">
      <c r="A58" s="4"/>
      <c r="B58" s="4"/>
      <c r="C58" s="14"/>
      <c r="D58" s="14"/>
      <c r="E58" s="14"/>
      <c r="F58" s="14"/>
      <c r="G58" s="14"/>
      <c r="H58" s="14"/>
      <c r="I58" s="14"/>
      <c r="J58" s="14"/>
      <c r="K58" s="14"/>
      <c r="L58" s="14"/>
      <c r="M58" s="14"/>
      <c r="N58" s="14"/>
    </row>
    <row r="59" spans="1:14" ht="18.75">
      <c r="A59" s="4"/>
      <c r="B59" s="4"/>
      <c r="C59" s="14"/>
      <c r="D59" s="14"/>
      <c r="E59" s="14"/>
      <c r="F59" s="14"/>
      <c r="G59" s="14"/>
      <c r="H59" s="14"/>
      <c r="I59" s="14"/>
      <c r="J59" s="14"/>
      <c r="K59" s="14"/>
      <c r="L59" s="14"/>
      <c r="M59" s="14"/>
      <c r="N59" s="14"/>
    </row>
    <row r="60" spans="1:2" ht="18.75">
      <c r="A60" s="4"/>
      <c r="B60" s="4"/>
    </row>
    <row r="61" spans="1:2" ht="18.75">
      <c r="A61" s="4"/>
      <c r="B61" s="4"/>
    </row>
  </sheetData>
  <sheetProtection/>
  <mergeCells count="45">
    <mergeCell ref="B50:C50"/>
    <mergeCell ref="B51:C51"/>
    <mergeCell ref="B52:C52"/>
    <mergeCell ref="B44:N44"/>
    <mergeCell ref="B43:M43"/>
    <mergeCell ref="B45:C45"/>
    <mergeCell ref="B46:C46"/>
    <mergeCell ref="B47:C47"/>
    <mergeCell ref="B48:C48"/>
    <mergeCell ref="B37:C37"/>
    <mergeCell ref="B38:C38"/>
    <mergeCell ref="B39:C39"/>
    <mergeCell ref="B40:C40"/>
    <mergeCell ref="B41:C41"/>
    <mergeCell ref="B49:C49"/>
    <mergeCell ref="B35:C35"/>
    <mergeCell ref="B36:C36"/>
    <mergeCell ref="A24:A25"/>
    <mergeCell ref="F24:H24"/>
    <mergeCell ref="I24:K24"/>
    <mergeCell ref="L24:N24"/>
    <mergeCell ref="B31:C32"/>
    <mergeCell ref="D31:D32"/>
    <mergeCell ref="E31:E32"/>
    <mergeCell ref="F31:H31"/>
    <mergeCell ref="A5:K5"/>
    <mergeCell ref="B28:E28"/>
    <mergeCell ref="B34:L34"/>
    <mergeCell ref="I31:K31"/>
    <mergeCell ref="L31:N31"/>
    <mergeCell ref="B33:C33"/>
    <mergeCell ref="B20:I20"/>
    <mergeCell ref="B24:E25"/>
    <mergeCell ref="B26:E26"/>
    <mergeCell ref="B27:E27"/>
    <mergeCell ref="D12:G12"/>
    <mergeCell ref="K1:N3"/>
    <mergeCell ref="B21:G21"/>
    <mergeCell ref="B14:I14"/>
    <mergeCell ref="B15:I15"/>
    <mergeCell ref="B16:G16"/>
    <mergeCell ref="B17:I17"/>
    <mergeCell ref="B18:I18"/>
    <mergeCell ref="B19:F19"/>
    <mergeCell ref="A4:N4"/>
  </mergeCells>
  <printOptions/>
  <pageMargins left="1.535433070866142" right="0.7480314960629921" top="0.2362204724409449" bottom="0.2755905511811024" header="0.1968503937007874" footer="0.2755905511811024"/>
  <pageSetup fitToHeight="7" horizontalDpi="600" verticalDpi="600" orientation="landscape" paperSize="9" scale="59" r:id="rId1"/>
</worksheet>
</file>

<file path=xl/worksheets/sheet11.xml><?xml version="1.0" encoding="utf-8"?>
<worksheet xmlns="http://schemas.openxmlformats.org/spreadsheetml/2006/main" xmlns:r="http://schemas.openxmlformats.org/officeDocument/2006/relationships">
  <dimension ref="A1:R53"/>
  <sheetViews>
    <sheetView zoomScaleSheetLayoutView="85" zoomScalePageLayoutView="0" workbookViewId="0" topLeftCell="A1">
      <selection activeCell="M17" sqref="M17"/>
    </sheetView>
  </sheetViews>
  <sheetFormatPr defaultColWidth="9.00390625" defaultRowHeight="12.75"/>
  <cols>
    <col min="1" max="1" width="6.25390625" style="0" customWidth="1"/>
    <col min="2" max="2" width="20.75390625" style="0" customWidth="1"/>
    <col min="3" max="3" width="23.75390625" style="0" customWidth="1"/>
    <col min="4" max="4" width="14.00390625" style="0" customWidth="1"/>
    <col min="5" max="5" width="12.625" style="0" customWidth="1"/>
    <col min="6" max="6" width="12.25390625" style="0" customWidth="1"/>
    <col min="7" max="7" width="12.75390625" style="0" customWidth="1"/>
    <col min="8" max="8" width="12.25390625" style="0" customWidth="1"/>
    <col min="9" max="9" width="10.875" style="0" customWidth="1"/>
    <col min="10" max="10" width="13.25390625" style="0" customWidth="1"/>
    <col min="11" max="11" width="14.625" style="0" customWidth="1"/>
    <col min="12" max="12" width="10.625" style="0" customWidth="1"/>
    <col min="13" max="13" width="9.875" style="0" customWidth="1"/>
    <col min="14" max="14" width="10.75390625" style="0" customWidth="1"/>
    <col min="15" max="15" width="8.875" style="0" customWidth="1"/>
  </cols>
  <sheetData>
    <row r="1" spans="1:15" ht="12" customHeight="1">
      <c r="A1" s="1"/>
      <c r="B1" s="1"/>
      <c r="C1" s="14"/>
      <c r="D1" s="14"/>
      <c r="E1" s="14"/>
      <c r="F1" s="14"/>
      <c r="G1" s="14"/>
      <c r="H1" s="14"/>
      <c r="I1" s="14"/>
      <c r="J1" s="14"/>
      <c r="K1" s="819" t="s">
        <v>170</v>
      </c>
      <c r="L1" s="819"/>
      <c r="M1" s="819"/>
      <c r="N1" s="819"/>
      <c r="O1" s="30"/>
    </row>
    <row r="2" spans="1:15" ht="13.5" customHeight="1">
      <c r="A2" s="1"/>
      <c r="B2" s="1"/>
      <c r="C2" s="14"/>
      <c r="D2" s="14"/>
      <c r="E2" s="14"/>
      <c r="F2" s="14"/>
      <c r="G2" s="14"/>
      <c r="H2" s="14"/>
      <c r="I2" s="14"/>
      <c r="J2" s="14"/>
      <c r="K2" s="819"/>
      <c r="L2" s="819"/>
      <c r="M2" s="819"/>
      <c r="N2" s="819"/>
      <c r="O2" s="30"/>
    </row>
    <row r="3" spans="1:15" ht="11.25" customHeight="1">
      <c r="A3" s="1"/>
      <c r="B3" s="1"/>
      <c r="C3" s="14"/>
      <c r="D3" s="14"/>
      <c r="E3" s="14"/>
      <c r="F3" s="14"/>
      <c r="G3" s="14"/>
      <c r="H3" s="14"/>
      <c r="I3" s="14"/>
      <c r="J3" s="14"/>
      <c r="K3" s="819"/>
      <c r="L3" s="819"/>
      <c r="M3" s="819"/>
      <c r="N3" s="819"/>
      <c r="O3" s="30"/>
    </row>
    <row r="4" spans="1:15" ht="12.75">
      <c r="A4" s="1066" t="s">
        <v>0</v>
      </c>
      <c r="B4" s="1066"/>
      <c r="C4" s="1066"/>
      <c r="D4" s="1066"/>
      <c r="E4" s="1066"/>
      <c r="F4" s="1066"/>
      <c r="G4" s="1066"/>
      <c r="H4" s="1066"/>
      <c r="I4" s="1066"/>
      <c r="J4" s="1066"/>
      <c r="K4" s="1066"/>
      <c r="L4" s="1066"/>
      <c r="M4" s="1066"/>
      <c r="N4" s="1066"/>
      <c r="O4" s="1066"/>
    </row>
    <row r="5" spans="1:15" ht="13.5">
      <c r="A5" s="1066" t="s">
        <v>250</v>
      </c>
      <c r="B5" s="1066"/>
      <c r="C5" s="1066"/>
      <c r="D5" s="1066"/>
      <c r="E5" s="1066"/>
      <c r="F5" s="1066"/>
      <c r="G5" s="1066"/>
      <c r="H5" s="1066"/>
      <c r="I5" s="1066"/>
      <c r="J5" s="1066"/>
      <c r="K5" s="1066"/>
      <c r="L5" s="1066"/>
      <c r="M5" s="740"/>
      <c r="N5" s="740"/>
      <c r="O5" s="740"/>
    </row>
    <row r="6" spans="1:18" ht="18.75">
      <c r="A6" s="659" t="s">
        <v>120</v>
      </c>
      <c r="B6" s="661">
        <v>1010000</v>
      </c>
      <c r="C6" s="160" t="s">
        <v>16</v>
      </c>
      <c r="D6" s="160"/>
      <c r="E6" s="160"/>
      <c r="F6" s="160"/>
      <c r="G6" s="160"/>
      <c r="H6" s="160"/>
      <c r="I6" s="160"/>
      <c r="J6" s="68"/>
      <c r="K6" s="68"/>
      <c r="L6" s="68"/>
      <c r="M6" s="68"/>
      <c r="N6" s="741"/>
      <c r="O6" s="742"/>
      <c r="P6" s="96"/>
      <c r="Q6" s="5"/>
      <c r="R6" s="5"/>
    </row>
    <row r="7" spans="1:18" ht="11.25" customHeight="1">
      <c r="A7" s="659" t="s">
        <v>73</v>
      </c>
      <c r="B7" s="161" t="s">
        <v>74</v>
      </c>
      <c r="C7" s="162" t="s">
        <v>72</v>
      </c>
      <c r="D7" s="162"/>
      <c r="E7" s="162"/>
      <c r="F7" s="79"/>
      <c r="G7" s="79"/>
      <c r="H7" s="79"/>
      <c r="I7" s="79"/>
      <c r="J7" s="79"/>
      <c r="K7" s="79"/>
      <c r="L7" s="79"/>
      <c r="M7" s="79"/>
      <c r="N7" s="743"/>
      <c r="O7" s="744"/>
      <c r="P7" s="126"/>
      <c r="Q7" s="5"/>
      <c r="R7" s="5"/>
    </row>
    <row r="8" spans="1:15" ht="9" customHeight="1">
      <c r="A8" s="659"/>
      <c r="B8" s="79"/>
      <c r="C8" s="79"/>
      <c r="D8" s="79"/>
      <c r="E8" s="79"/>
      <c r="F8" s="79"/>
      <c r="G8" s="79"/>
      <c r="H8" s="79"/>
      <c r="I8" s="79"/>
      <c r="J8" s="79"/>
      <c r="K8" s="79"/>
      <c r="L8" s="79"/>
      <c r="M8" s="79"/>
      <c r="N8" s="79"/>
      <c r="O8" s="744"/>
    </row>
    <row r="9" spans="1:15" ht="15.75">
      <c r="A9" s="659" t="s">
        <v>118</v>
      </c>
      <c r="B9" s="745">
        <f>B6</f>
        <v>1010000</v>
      </c>
      <c r="C9" s="160" t="s">
        <v>16</v>
      </c>
      <c r="D9" s="160"/>
      <c r="E9" s="160"/>
      <c r="F9" s="160"/>
      <c r="G9" s="160"/>
      <c r="H9" s="160"/>
      <c r="I9" s="160"/>
      <c r="J9" s="79"/>
      <c r="K9" s="79"/>
      <c r="L9" s="79"/>
      <c r="M9" s="79"/>
      <c r="N9" s="79"/>
      <c r="O9" s="163"/>
    </row>
    <row r="10" spans="1:15" ht="10.5" customHeight="1">
      <c r="A10" s="659" t="s">
        <v>75</v>
      </c>
      <c r="B10" s="161" t="s">
        <v>74</v>
      </c>
      <c r="C10" s="162" t="s">
        <v>72</v>
      </c>
      <c r="D10" s="162"/>
      <c r="E10" s="162"/>
      <c r="F10" s="79"/>
      <c r="G10" s="79"/>
      <c r="H10" s="79"/>
      <c r="I10" s="79"/>
      <c r="J10" s="79"/>
      <c r="K10" s="79"/>
      <c r="L10" s="79"/>
      <c r="M10" s="97"/>
      <c r="N10" s="97"/>
      <c r="O10" s="164"/>
    </row>
    <row r="11" spans="1:16" ht="10.5" customHeight="1">
      <c r="A11" s="659"/>
      <c r="B11" s="79"/>
      <c r="C11" s="79"/>
      <c r="D11" s="79"/>
      <c r="E11" s="79"/>
      <c r="F11" s="79"/>
      <c r="G11" s="79"/>
      <c r="H11" s="79"/>
      <c r="I11" s="79"/>
      <c r="J11" s="79"/>
      <c r="K11" s="79"/>
      <c r="L11" s="79"/>
      <c r="M11" s="97"/>
      <c r="N11" s="97"/>
      <c r="O11" s="164"/>
      <c r="P11" s="9"/>
    </row>
    <row r="12" spans="1:15" ht="14.25" customHeight="1">
      <c r="A12" s="659" t="s">
        <v>119</v>
      </c>
      <c r="B12" s="746">
        <v>1017340</v>
      </c>
      <c r="C12" s="747" t="s">
        <v>147</v>
      </c>
      <c r="D12" s="1068" t="s">
        <v>148</v>
      </c>
      <c r="E12" s="1068"/>
      <c r="F12" s="1068"/>
      <c r="G12" s="1068"/>
      <c r="H12" s="1068"/>
      <c r="I12" s="1068"/>
      <c r="J12" s="1068"/>
      <c r="K12" s="92"/>
      <c r="L12" s="92"/>
      <c r="M12" s="748"/>
      <c r="N12" s="748"/>
      <c r="O12" s="749"/>
    </row>
    <row r="13" spans="1:16" ht="12.75">
      <c r="A13" s="79" t="s">
        <v>75</v>
      </c>
      <c r="B13" s="161" t="s">
        <v>115</v>
      </c>
      <c r="C13" s="161" t="s">
        <v>116</v>
      </c>
      <c r="D13" s="161"/>
      <c r="E13" s="161"/>
      <c r="F13" s="162" t="s">
        <v>116</v>
      </c>
      <c r="G13" s="79"/>
      <c r="H13" s="79"/>
      <c r="I13" s="79"/>
      <c r="J13" s="97"/>
      <c r="K13" s="97"/>
      <c r="L13" s="97"/>
      <c r="M13" s="97"/>
      <c r="N13" s="97"/>
      <c r="O13" s="97"/>
      <c r="P13" s="9"/>
    </row>
    <row r="14" spans="1:16" ht="15">
      <c r="A14" s="206">
        <v>4</v>
      </c>
      <c r="B14" s="1067" t="s">
        <v>174</v>
      </c>
      <c r="C14" s="1067"/>
      <c r="D14" s="1067"/>
      <c r="E14" s="1067"/>
      <c r="F14" s="1067"/>
      <c r="G14" s="1067"/>
      <c r="H14" s="1067"/>
      <c r="I14" s="1067"/>
      <c r="J14" s="79"/>
      <c r="K14" s="79"/>
      <c r="L14" s="79"/>
      <c r="M14" s="97"/>
      <c r="N14" s="97"/>
      <c r="O14" s="97"/>
      <c r="P14" s="9"/>
    </row>
    <row r="15" spans="1:16" ht="12.75">
      <c r="A15" s="207" t="s">
        <v>175</v>
      </c>
      <c r="B15" s="925" t="s">
        <v>176</v>
      </c>
      <c r="C15" s="925"/>
      <c r="D15" s="925"/>
      <c r="E15" s="925"/>
      <c r="F15" s="925"/>
      <c r="G15" s="925"/>
      <c r="H15" s="925"/>
      <c r="I15" s="925"/>
      <c r="J15" s="79"/>
      <c r="K15" s="79"/>
      <c r="L15" s="79"/>
      <c r="M15" s="97"/>
      <c r="N15" s="97"/>
      <c r="O15" s="97"/>
      <c r="P15" s="9"/>
    </row>
    <row r="16" spans="1:16" ht="15.75">
      <c r="A16" s="208"/>
      <c r="B16" s="1070" t="s">
        <v>216</v>
      </c>
      <c r="C16" s="1071"/>
      <c r="D16" s="1071"/>
      <c r="E16" s="1071"/>
      <c r="F16" s="1071"/>
      <c r="G16" s="1071"/>
      <c r="H16" s="750"/>
      <c r="I16" s="750"/>
      <c r="J16" s="79"/>
      <c r="K16" s="79"/>
      <c r="L16" s="79"/>
      <c r="M16" s="97"/>
      <c r="N16" s="97"/>
      <c r="O16" s="97"/>
      <c r="P16" s="9"/>
    </row>
    <row r="17" spans="1:16" ht="12.75">
      <c r="A17" s="206">
        <v>5</v>
      </c>
      <c r="B17" s="880" t="s">
        <v>178</v>
      </c>
      <c r="C17" s="880"/>
      <c r="D17" s="880"/>
      <c r="E17" s="880"/>
      <c r="F17" s="880"/>
      <c r="G17" s="880"/>
      <c r="H17" s="880"/>
      <c r="I17" s="880"/>
      <c r="J17" s="79"/>
      <c r="K17" s="79"/>
      <c r="L17" s="79"/>
      <c r="M17" s="97"/>
      <c r="N17" s="97"/>
      <c r="O17" s="97"/>
      <c r="P17" s="9"/>
    </row>
    <row r="18" spans="1:16" ht="15">
      <c r="A18" s="206"/>
      <c r="B18" s="994" t="s">
        <v>215</v>
      </c>
      <c r="C18" s="994"/>
      <c r="D18" s="994"/>
      <c r="E18" s="994"/>
      <c r="F18" s="994"/>
      <c r="G18" s="994"/>
      <c r="H18" s="994"/>
      <c r="I18" s="994"/>
      <c r="J18" s="79"/>
      <c r="K18" s="79"/>
      <c r="L18" s="79"/>
      <c r="M18" s="97"/>
      <c r="N18" s="97"/>
      <c r="O18" s="97"/>
      <c r="P18" s="9"/>
    </row>
    <row r="19" spans="1:16" ht="9" customHeight="1">
      <c r="A19" s="206">
        <v>6</v>
      </c>
      <c r="B19" s="881" t="s">
        <v>180</v>
      </c>
      <c r="C19" s="881"/>
      <c r="D19" s="881"/>
      <c r="E19" s="881"/>
      <c r="F19" s="881"/>
      <c r="G19" s="751"/>
      <c r="H19" s="209"/>
      <c r="I19" s="209"/>
      <c r="J19" s="79"/>
      <c r="K19" s="79"/>
      <c r="L19" s="79"/>
      <c r="M19" s="97"/>
      <c r="N19" s="97"/>
      <c r="O19" s="97"/>
      <c r="P19" s="9"/>
    </row>
    <row r="20" spans="1:16" ht="12.75">
      <c r="A20" s="207" t="s">
        <v>175</v>
      </c>
      <c r="B20" s="925" t="s">
        <v>181</v>
      </c>
      <c r="C20" s="925"/>
      <c r="D20" s="925"/>
      <c r="E20" s="925"/>
      <c r="F20" s="925"/>
      <c r="G20" s="925"/>
      <c r="H20" s="925"/>
      <c r="I20" s="925"/>
      <c r="J20" s="79"/>
      <c r="K20" s="79"/>
      <c r="L20" s="79"/>
      <c r="M20" s="97"/>
      <c r="N20" s="97"/>
      <c r="O20" s="97"/>
      <c r="P20" s="9"/>
    </row>
    <row r="21" spans="1:16" ht="15">
      <c r="A21" s="606">
        <v>1</v>
      </c>
      <c r="B21" s="1049" t="s">
        <v>216</v>
      </c>
      <c r="C21" s="1049"/>
      <c r="D21" s="1049"/>
      <c r="E21" s="1049"/>
      <c r="F21" s="1049"/>
      <c r="G21" s="1049"/>
      <c r="H21" s="1049"/>
      <c r="I21" s="1049"/>
      <c r="J21" s="79"/>
      <c r="K21" s="79"/>
      <c r="L21" s="79"/>
      <c r="M21" s="97"/>
      <c r="N21" s="97"/>
      <c r="O21" s="97"/>
      <c r="P21" s="9"/>
    </row>
    <row r="22" spans="1:16" ht="12.75">
      <c r="A22" s="79"/>
      <c r="B22" s="79"/>
      <c r="C22" s="79"/>
      <c r="D22" s="79"/>
      <c r="E22" s="79"/>
      <c r="F22" s="79"/>
      <c r="G22" s="79"/>
      <c r="H22" s="79"/>
      <c r="I22" s="79"/>
      <c r="J22" s="79"/>
      <c r="K22" s="79"/>
      <c r="L22" s="79"/>
      <c r="M22" s="97"/>
      <c r="N22" s="97"/>
      <c r="O22" s="97"/>
      <c r="P22" s="9"/>
    </row>
    <row r="23" spans="1:16" ht="15">
      <c r="A23" s="206">
        <v>7</v>
      </c>
      <c r="B23" s="79" t="s">
        <v>183</v>
      </c>
      <c r="C23" s="133"/>
      <c r="D23" s="133"/>
      <c r="E23" s="79"/>
      <c r="F23" s="79"/>
      <c r="G23" s="79"/>
      <c r="H23" s="79"/>
      <c r="I23" s="79"/>
      <c r="J23" s="79"/>
      <c r="K23" s="79"/>
      <c r="L23" s="79"/>
      <c r="M23" s="97"/>
      <c r="N23" s="97"/>
      <c r="O23" s="97"/>
      <c r="P23" s="9"/>
    </row>
    <row r="24" spans="1:17" ht="17.25" customHeight="1">
      <c r="A24" s="934" t="s">
        <v>7</v>
      </c>
      <c r="B24" s="934" t="s">
        <v>185</v>
      </c>
      <c r="C24" s="934"/>
      <c r="D24" s="934"/>
      <c r="E24" s="934"/>
      <c r="F24" s="970" t="s">
        <v>238</v>
      </c>
      <c r="G24" s="971"/>
      <c r="H24" s="972"/>
      <c r="I24" s="970" t="s">
        <v>239</v>
      </c>
      <c r="J24" s="971"/>
      <c r="K24" s="972"/>
      <c r="L24" s="1069" t="s">
        <v>3</v>
      </c>
      <c r="M24" s="1069"/>
      <c r="N24" s="1069"/>
      <c r="O24" s="97"/>
      <c r="P24" s="9"/>
      <c r="Q24" s="9"/>
    </row>
    <row r="25" spans="1:17" ht="27.75" customHeight="1">
      <c r="A25" s="934"/>
      <c r="B25" s="934"/>
      <c r="C25" s="934"/>
      <c r="D25" s="934"/>
      <c r="E25" s="934"/>
      <c r="F25" s="394" t="s">
        <v>4</v>
      </c>
      <c r="G25" s="395" t="s">
        <v>5</v>
      </c>
      <c r="H25" s="394" t="s">
        <v>6</v>
      </c>
      <c r="I25" s="394" t="s">
        <v>4</v>
      </c>
      <c r="J25" s="394" t="s">
        <v>5</v>
      </c>
      <c r="K25" s="394" t="s">
        <v>6</v>
      </c>
      <c r="L25" s="394" t="s">
        <v>4</v>
      </c>
      <c r="M25" s="394" t="s">
        <v>5</v>
      </c>
      <c r="N25" s="394" t="s">
        <v>6</v>
      </c>
      <c r="O25" s="97"/>
      <c r="P25" s="9"/>
      <c r="Q25" s="9"/>
    </row>
    <row r="26" spans="1:17" ht="18.75" customHeight="1">
      <c r="A26" s="371">
        <v>1</v>
      </c>
      <c r="B26" s="796" t="s">
        <v>291</v>
      </c>
      <c r="C26" s="997"/>
      <c r="D26" s="997"/>
      <c r="E26" s="797"/>
      <c r="F26" s="123"/>
      <c r="G26" s="383">
        <v>50000</v>
      </c>
      <c r="H26" s="342">
        <f>SUM(F26:G26)</f>
        <v>50000</v>
      </c>
      <c r="I26" s="124"/>
      <c r="J26" s="383">
        <v>50000</v>
      </c>
      <c r="K26" s="342">
        <f>SUM(I26:J26)</f>
        <v>50000</v>
      </c>
      <c r="L26" s="684">
        <f>I26-F26</f>
        <v>0</v>
      </c>
      <c r="M26" s="655">
        <f>J26-G26</f>
        <v>0</v>
      </c>
      <c r="N26" s="655">
        <f>K26-H26</f>
        <v>0</v>
      </c>
      <c r="O26" s="752"/>
      <c r="P26" s="10"/>
      <c r="Q26" s="9"/>
    </row>
    <row r="27" spans="1:15" ht="12.75">
      <c r="A27" s="14"/>
      <c r="B27" s="14"/>
      <c r="C27" s="14"/>
      <c r="D27" s="14"/>
      <c r="E27" s="14"/>
      <c r="F27" s="14"/>
      <c r="G27" s="14"/>
      <c r="H27" s="14"/>
      <c r="I27" s="14"/>
      <c r="J27" s="14"/>
      <c r="K27" s="14"/>
      <c r="L27" s="14"/>
      <c r="M27" s="14"/>
      <c r="N27" s="14"/>
      <c r="O27" s="14"/>
    </row>
    <row r="28" spans="1:15" ht="12.75">
      <c r="A28" s="176">
        <v>9</v>
      </c>
      <c r="B28" s="14" t="s">
        <v>187</v>
      </c>
      <c r="C28" s="14"/>
      <c r="D28" s="14"/>
      <c r="E28" s="14"/>
      <c r="F28" s="14"/>
      <c r="G28" s="14"/>
      <c r="H28" s="14"/>
      <c r="I28" s="14"/>
      <c r="J28" s="14"/>
      <c r="K28" s="14"/>
      <c r="L28" s="14"/>
      <c r="M28" s="14"/>
      <c r="N28" s="14"/>
      <c r="O28" s="14"/>
    </row>
    <row r="29" spans="1:15" ht="22.5" customHeight="1">
      <c r="A29" s="16" t="s">
        <v>7</v>
      </c>
      <c r="B29" s="831" t="s">
        <v>8</v>
      </c>
      <c r="C29" s="832"/>
      <c r="D29" s="835" t="s">
        <v>9</v>
      </c>
      <c r="E29" s="835" t="s">
        <v>10</v>
      </c>
      <c r="F29" s="818" t="s">
        <v>240</v>
      </c>
      <c r="G29" s="818"/>
      <c r="H29" s="818"/>
      <c r="I29" s="818" t="s">
        <v>241</v>
      </c>
      <c r="J29" s="818"/>
      <c r="K29" s="818"/>
      <c r="L29" s="817" t="s">
        <v>3</v>
      </c>
      <c r="M29" s="817"/>
      <c r="N29" s="817"/>
      <c r="O29" s="14"/>
    </row>
    <row r="30" spans="1:15" ht="12.75" customHeight="1">
      <c r="A30" s="16"/>
      <c r="B30" s="833"/>
      <c r="C30" s="834"/>
      <c r="D30" s="836"/>
      <c r="E30" s="836"/>
      <c r="F30" s="17" t="s">
        <v>4</v>
      </c>
      <c r="G30" s="17" t="s">
        <v>188</v>
      </c>
      <c r="H30" s="17" t="s">
        <v>189</v>
      </c>
      <c r="I30" s="17" t="s">
        <v>4</v>
      </c>
      <c r="J30" s="17" t="s">
        <v>188</v>
      </c>
      <c r="K30" s="17" t="s">
        <v>189</v>
      </c>
      <c r="L30" s="17" t="s">
        <v>193</v>
      </c>
      <c r="M30" s="17" t="s">
        <v>188</v>
      </c>
      <c r="N30" s="17" t="s">
        <v>189</v>
      </c>
      <c r="O30" s="14"/>
    </row>
    <row r="31" spans="1:15" ht="9" customHeight="1">
      <c r="A31" s="16">
        <v>1</v>
      </c>
      <c r="B31" s="788">
        <f>A31+1</f>
        <v>2</v>
      </c>
      <c r="C31" s="789"/>
      <c r="D31" s="174">
        <f>B31+1</f>
        <v>3</v>
      </c>
      <c r="E31" s="54">
        <f>D31+1</f>
        <v>4</v>
      </c>
      <c r="F31" s="54">
        <f>E31+1</f>
        <v>5</v>
      </c>
      <c r="G31" s="54">
        <f>F31+1</f>
        <v>6</v>
      </c>
      <c r="H31" s="54">
        <f aca="true" t="shared" si="0" ref="H31:N31">G31+1</f>
        <v>7</v>
      </c>
      <c r="I31" s="54">
        <f t="shared" si="0"/>
        <v>8</v>
      </c>
      <c r="J31" s="54">
        <f t="shared" si="0"/>
        <v>9</v>
      </c>
      <c r="K31" s="54">
        <f t="shared" si="0"/>
        <v>10</v>
      </c>
      <c r="L31" s="54">
        <f t="shared" si="0"/>
        <v>11</v>
      </c>
      <c r="M31" s="54">
        <f t="shared" si="0"/>
        <v>12</v>
      </c>
      <c r="N31" s="54">
        <f t="shared" si="0"/>
        <v>13</v>
      </c>
      <c r="O31" s="14"/>
    </row>
    <row r="32" spans="1:15" ht="16.5" customHeight="1">
      <c r="A32" s="29">
        <v>1</v>
      </c>
      <c r="B32" s="1057" t="str">
        <f>B26</f>
        <v>Виготовлення облікової документації на об’єкти культурної спадщини</v>
      </c>
      <c r="C32" s="1058"/>
      <c r="D32" s="1058"/>
      <c r="E32" s="1058"/>
      <c r="F32" s="1058"/>
      <c r="G32" s="1058"/>
      <c r="H32" s="1058"/>
      <c r="I32" s="1058"/>
      <c r="J32" s="1058"/>
      <c r="K32" s="1058"/>
      <c r="L32" s="386"/>
      <c r="M32" s="386"/>
      <c r="N32" s="387"/>
      <c r="O32" s="14"/>
    </row>
    <row r="33" spans="1:15" ht="12.75" customHeight="1">
      <c r="A33" s="368">
        <v>1</v>
      </c>
      <c r="B33" s="1062" t="s">
        <v>190</v>
      </c>
      <c r="C33" s="1063"/>
      <c r="D33" s="190"/>
      <c r="E33" s="190"/>
      <c r="F33" s="190"/>
      <c r="G33" s="190"/>
      <c r="H33" s="190"/>
      <c r="I33" s="190"/>
      <c r="J33" s="190"/>
      <c r="K33" s="190"/>
      <c r="L33" s="388"/>
      <c r="M33" s="388"/>
      <c r="N33" s="388"/>
      <c r="O33" s="14"/>
    </row>
    <row r="34" spans="1:15" ht="27.75" customHeight="1">
      <c r="A34" s="397"/>
      <c r="B34" s="805" t="s">
        <v>298</v>
      </c>
      <c r="C34" s="1072"/>
      <c r="D34" s="102" t="s">
        <v>42</v>
      </c>
      <c r="E34" s="102" t="s">
        <v>32</v>
      </c>
      <c r="F34" s="112"/>
      <c r="G34" s="403">
        <f>G26</f>
        <v>50000</v>
      </c>
      <c r="H34" s="403">
        <f>H26</f>
        <v>50000</v>
      </c>
      <c r="I34" s="102"/>
      <c r="J34" s="403">
        <f>J26</f>
        <v>50000</v>
      </c>
      <c r="K34" s="403">
        <f>K26</f>
        <v>50000</v>
      </c>
      <c r="L34" s="202">
        <f>I34-F34</f>
        <v>0</v>
      </c>
      <c r="M34" s="202">
        <f>J34-G34</f>
        <v>0</v>
      </c>
      <c r="N34" s="202">
        <f>K34-H34</f>
        <v>0</v>
      </c>
      <c r="O34" s="33"/>
    </row>
    <row r="35" spans="1:15" ht="12" customHeight="1">
      <c r="A35" s="368">
        <v>2</v>
      </c>
      <c r="B35" s="1062" t="s">
        <v>191</v>
      </c>
      <c r="C35" s="1065"/>
      <c r="D35" s="753"/>
      <c r="E35" s="753"/>
      <c r="F35" s="192"/>
      <c r="G35" s="192"/>
      <c r="H35" s="192"/>
      <c r="I35" s="404"/>
      <c r="J35" s="404"/>
      <c r="K35" s="192"/>
      <c r="L35" s="231"/>
      <c r="M35" s="231"/>
      <c r="N35" s="231"/>
      <c r="O35" s="37"/>
    </row>
    <row r="36" spans="1:15" ht="29.25" customHeight="1">
      <c r="A36" s="397"/>
      <c r="B36" s="1006" t="s">
        <v>295</v>
      </c>
      <c r="C36" s="1016"/>
      <c r="D36" s="405" t="s">
        <v>18</v>
      </c>
      <c r="E36" s="102" t="s">
        <v>32</v>
      </c>
      <c r="F36" s="247"/>
      <c r="G36" s="399">
        <v>6</v>
      </c>
      <c r="H36" s="399">
        <v>6</v>
      </c>
      <c r="I36" s="405"/>
      <c r="J36" s="102">
        <v>6</v>
      </c>
      <c r="K36" s="102">
        <v>6</v>
      </c>
      <c r="L36" s="202">
        <f>I36-F36</f>
        <v>0</v>
      </c>
      <c r="M36" s="202">
        <f>J36-G36</f>
        <v>0</v>
      </c>
      <c r="N36" s="202">
        <f>K36-H36</f>
        <v>0</v>
      </c>
      <c r="O36" s="37"/>
    </row>
    <row r="37" spans="1:15" ht="15.75" customHeight="1">
      <c r="A37" s="368">
        <v>3</v>
      </c>
      <c r="B37" s="1062" t="s">
        <v>200</v>
      </c>
      <c r="C37" s="1063"/>
      <c r="D37" s="754"/>
      <c r="E37" s="754"/>
      <c r="F37" s="190"/>
      <c r="G37" s="190"/>
      <c r="H37" s="190"/>
      <c r="I37" s="393"/>
      <c r="J37" s="393"/>
      <c r="K37" s="190"/>
      <c r="L37" s="388"/>
      <c r="M37" s="388"/>
      <c r="N37" s="391"/>
      <c r="O37" s="37"/>
    </row>
    <row r="38" spans="1:15" ht="42.75" customHeight="1">
      <c r="A38" s="397"/>
      <c r="B38" s="1026" t="s">
        <v>296</v>
      </c>
      <c r="C38" s="1032"/>
      <c r="D38" s="102" t="s">
        <v>42</v>
      </c>
      <c r="E38" s="102" t="s">
        <v>82</v>
      </c>
      <c r="F38" s="404"/>
      <c r="G38" s="765">
        <f>G34/G36</f>
        <v>8333.333333333334</v>
      </c>
      <c r="H38" s="765">
        <f>H34/H36</f>
        <v>8333.333333333334</v>
      </c>
      <c r="I38" s="766"/>
      <c r="J38" s="765">
        <f>J34/J36</f>
        <v>8333.333333333334</v>
      </c>
      <c r="K38" s="765">
        <f>K34/K36</f>
        <v>8333.333333333334</v>
      </c>
      <c r="L38" s="202">
        <f>I38-F38</f>
        <v>0</v>
      </c>
      <c r="M38" s="202">
        <f>J38-G38</f>
        <v>0</v>
      </c>
      <c r="N38" s="202">
        <f>K38-H38</f>
        <v>0</v>
      </c>
      <c r="O38" s="37"/>
    </row>
    <row r="39" spans="1:15" ht="12.75" customHeight="1">
      <c r="A39" s="368">
        <v>4</v>
      </c>
      <c r="B39" s="1062" t="s">
        <v>204</v>
      </c>
      <c r="C39" s="1063"/>
      <c r="D39" s="754"/>
      <c r="E39" s="754"/>
      <c r="F39" s="190"/>
      <c r="G39" s="190"/>
      <c r="H39" s="190"/>
      <c r="I39" s="393"/>
      <c r="J39" s="393"/>
      <c r="K39" s="190"/>
      <c r="L39" s="388"/>
      <c r="M39" s="388"/>
      <c r="N39" s="391"/>
      <c r="O39" s="37"/>
    </row>
    <row r="40" spans="1:15" ht="30" customHeight="1">
      <c r="A40" s="397"/>
      <c r="B40" s="762" t="s">
        <v>297</v>
      </c>
      <c r="C40" s="171"/>
      <c r="D40" s="102" t="s">
        <v>27</v>
      </c>
      <c r="E40" s="102" t="s">
        <v>82</v>
      </c>
      <c r="F40" s="369"/>
      <c r="G40" s="369"/>
      <c r="H40" s="7">
        <v>10</v>
      </c>
      <c r="I40" s="102"/>
      <c r="J40" s="102"/>
      <c r="K40" s="102">
        <v>100</v>
      </c>
      <c r="L40" s="202">
        <f>I40-F40</f>
        <v>0</v>
      </c>
      <c r="M40" s="202">
        <f>J40-G40</f>
        <v>0</v>
      </c>
      <c r="N40" s="202">
        <f>K40-H40</f>
        <v>90</v>
      </c>
      <c r="O40" s="37"/>
    </row>
    <row r="41" spans="1:15" ht="12" customHeight="1">
      <c r="A41" s="400"/>
      <c r="B41" s="303"/>
      <c r="C41" s="303"/>
      <c r="D41" s="217"/>
      <c r="E41" s="401"/>
      <c r="F41" s="402"/>
      <c r="G41" s="402"/>
      <c r="H41" s="44"/>
      <c r="I41" s="217"/>
      <c r="J41" s="217"/>
      <c r="K41" s="217"/>
      <c r="L41" s="221"/>
      <c r="M41" s="221"/>
      <c r="N41" s="221"/>
      <c r="O41" s="37"/>
    </row>
    <row r="42" spans="1:15" ht="12" customHeight="1">
      <c r="A42" s="400"/>
      <c r="B42" s="303"/>
      <c r="C42" s="303"/>
      <c r="D42" s="217"/>
      <c r="E42" s="401"/>
      <c r="F42" s="402"/>
      <c r="G42" s="402"/>
      <c r="H42" s="44"/>
      <c r="I42" s="217"/>
      <c r="J42" s="217"/>
      <c r="K42" s="217"/>
      <c r="L42" s="221"/>
      <c r="M42" s="221"/>
      <c r="N42" s="221"/>
      <c r="O42" s="37"/>
    </row>
    <row r="43" spans="1:15" ht="12.75">
      <c r="A43" s="85"/>
      <c r="B43" s="86"/>
      <c r="C43" s="86"/>
      <c r="D43" s="86"/>
      <c r="E43" s="86"/>
      <c r="F43" s="73"/>
      <c r="G43" s="73"/>
      <c r="H43" s="74"/>
      <c r="I43" s="73"/>
      <c r="J43" s="73"/>
      <c r="K43" s="74"/>
      <c r="L43" s="73"/>
      <c r="M43" s="73"/>
      <c r="N43" s="74"/>
      <c r="O43" s="14"/>
    </row>
    <row r="44" spans="1:15" ht="12.75">
      <c r="A44" s="34" t="s">
        <v>11</v>
      </c>
      <c r="B44" s="34"/>
      <c r="C44" s="34"/>
      <c r="D44" s="34"/>
      <c r="E44" s="34"/>
      <c r="F44" s="34"/>
      <c r="G44" s="34"/>
      <c r="H44" s="34"/>
      <c r="I44" s="73"/>
      <c r="J44" s="73"/>
      <c r="K44" s="74"/>
      <c r="L44" s="73"/>
      <c r="M44" s="73"/>
      <c r="N44" s="74"/>
      <c r="O44" s="14"/>
    </row>
    <row r="45" spans="1:15" ht="13.5">
      <c r="A45" s="14" t="s">
        <v>12</v>
      </c>
      <c r="B45" s="14"/>
      <c r="C45" s="14"/>
      <c r="D45" s="14"/>
      <c r="E45" s="14"/>
      <c r="F45" s="14"/>
      <c r="G45" s="14"/>
      <c r="H45" s="158"/>
      <c r="I45" s="38" t="s">
        <v>43</v>
      </c>
      <c r="J45" s="14"/>
      <c r="K45" s="14"/>
      <c r="L45" s="14"/>
      <c r="M45" s="14"/>
      <c r="N45" s="14"/>
      <c r="O45" s="14"/>
    </row>
    <row r="46" spans="1:15" ht="12.75">
      <c r="A46" s="30" t="s">
        <v>80</v>
      </c>
      <c r="B46" s="14"/>
      <c r="C46" s="14"/>
      <c r="D46" s="14"/>
      <c r="E46" s="14"/>
      <c r="F46" s="14"/>
      <c r="G46" s="14"/>
      <c r="H46" s="14"/>
      <c r="I46" s="14"/>
      <c r="J46" s="14"/>
      <c r="K46" s="14"/>
      <c r="L46" s="14"/>
      <c r="M46" s="14"/>
      <c r="N46" s="14"/>
      <c r="O46" s="14"/>
    </row>
    <row r="47" spans="1:15" ht="12.75">
      <c r="A47" s="30"/>
      <c r="B47" s="14"/>
      <c r="C47" s="14"/>
      <c r="D47" s="14"/>
      <c r="E47" s="14"/>
      <c r="F47" s="14"/>
      <c r="G47" s="14"/>
      <c r="H47" s="14"/>
      <c r="I47" s="14"/>
      <c r="J47" s="14"/>
      <c r="K47" s="14"/>
      <c r="L47" s="14"/>
      <c r="M47" s="14"/>
      <c r="N47" s="14"/>
      <c r="O47" s="14"/>
    </row>
    <row r="48" spans="1:15" ht="14.25" customHeight="1">
      <c r="A48" s="14" t="s">
        <v>14</v>
      </c>
      <c r="B48" s="14"/>
      <c r="C48" s="14"/>
      <c r="D48" s="14"/>
      <c r="E48" s="14"/>
      <c r="F48" s="14"/>
      <c r="G48" s="14"/>
      <c r="H48" s="158"/>
      <c r="I48" s="38" t="s">
        <v>44</v>
      </c>
      <c r="J48" s="14"/>
      <c r="K48" s="14"/>
      <c r="L48" s="14"/>
      <c r="M48" s="14"/>
      <c r="N48" s="14"/>
      <c r="O48" s="14"/>
    </row>
    <row r="49" spans="1:15" ht="12.75">
      <c r="A49" s="30" t="s">
        <v>15</v>
      </c>
      <c r="B49" s="14"/>
      <c r="C49" s="14"/>
      <c r="D49" s="14"/>
      <c r="E49" s="14"/>
      <c r="F49" s="14"/>
      <c r="G49" s="14"/>
      <c r="H49" s="14"/>
      <c r="I49" s="14"/>
      <c r="J49" s="14"/>
      <c r="K49" s="14"/>
      <c r="L49" s="14"/>
      <c r="M49" s="14"/>
      <c r="N49" s="14"/>
      <c r="O49" s="14"/>
    </row>
    <row r="50" spans="1:15" ht="18.75">
      <c r="A50" s="4"/>
      <c r="B50" s="4"/>
      <c r="C50" s="14"/>
      <c r="D50" s="14"/>
      <c r="E50" s="14"/>
      <c r="F50" s="14"/>
      <c r="G50" s="14"/>
      <c r="H50" s="14"/>
      <c r="I50" s="14"/>
      <c r="J50" s="14"/>
      <c r="K50" s="14"/>
      <c r="L50" s="14"/>
      <c r="M50" s="14"/>
      <c r="N50" s="14"/>
      <c r="O50" s="14"/>
    </row>
    <row r="51" spans="1:15" ht="18.75">
      <c r="A51" s="4"/>
      <c r="B51" s="4"/>
      <c r="C51" s="14"/>
      <c r="D51" s="14"/>
      <c r="E51" s="14"/>
      <c r="F51" s="14"/>
      <c r="G51" s="14"/>
      <c r="H51" s="14"/>
      <c r="I51" s="14"/>
      <c r="J51" s="14"/>
      <c r="K51" s="14"/>
      <c r="L51" s="14"/>
      <c r="M51" s="14"/>
      <c r="N51" s="14"/>
      <c r="O51" s="14"/>
    </row>
    <row r="52" spans="1:2" ht="18.75">
      <c r="A52" s="4"/>
      <c r="B52" s="4"/>
    </row>
    <row r="53" spans="1:2" ht="18.75">
      <c r="A53" s="4"/>
      <c r="B53" s="4"/>
    </row>
  </sheetData>
  <sheetProtection/>
  <mergeCells count="33">
    <mergeCell ref="B39:C39"/>
    <mergeCell ref="B34:C34"/>
    <mergeCell ref="B33:C33"/>
    <mergeCell ref="B35:C35"/>
    <mergeCell ref="B36:C36"/>
    <mergeCell ref="B37:C37"/>
    <mergeCell ref="B38:C38"/>
    <mergeCell ref="B31:C31"/>
    <mergeCell ref="B32:K32"/>
    <mergeCell ref="A5:L5"/>
    <mergeCell ref="A24:A25"/>
    <mergeCell ref="F24:H24"/>
    <mergeCell ref="I24:K24"/>
    <mergeCell ref="L24:N24"/>
    <mergeCell ref="B16:G16"/>
    <mergeCell ref="B17:I17"/>
    <mergeCell ref="B19:F19"/>
    <mergeCell ref="L29:N29"/>
    <mergeCell ref="B24:E25"/>
    <mergeCell ref="D12:J12"/>
    <mergeCell ref="B29:C30"/>
    <mergeCell ref="D29:D30"/>
    <mergeCell ref="E29:E30"/>
    <mergeCell ref="F29:H29"/>
    <mergeCell ref="I29:K29"/>
    <mergeCell ref="B15:I15"/>
    <mergeCell ref="B18:I18"/>
    <mergeCell ref="K1:N3"/>
    <mergeCell ref="B20:I20"/>
    <mergeCell ref="A4:O4"/>
    <mergeCell ref="B14:I14"/>
    <mergeCell ref="B21:I21"/>
    <mergeCell ref="B26:E26"/>
  </mergeCells>
  <conditionalFormatting sqref="B16:D16">
    <cfRule type="cellIs" priority="1" dxfId="2" operator="equal" stopIfTrue="1">
      <formula>$F15</formula>
    </cfRule>
  </conditionalFormatting>
  <printOptions/>
  <pageMargins left="1.535433070866142" right="0.7480314960629921" top="0.2362204724409449" bottom="0.2755905511811024" header="0.1968503937007874" footer="0.2755905511811024"/>
  <pageSetup fitToHeight="7"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Q75"/>
  <sheetViews>
    <sheetView zoomScale="80" zoomScaleNormal="80" zoomScaleSheetLayoutView="85" zoomScalePageLayoutView="40" workbookViewId="0" topLeftCell="A2">
      <selection activeCell="L59" sqref="L59"/>
    </sheetView>
  </sheetViews>
  <sheetFormatPr defaultColWidth="9.00390625" defaultRowHeight="12.75"/>
  <cols>
    <col min="1" max="1" width="6.25390625" style="0" customWidth="1"/>
    <col min="2" max="2" width="20.75390625" style="0" customWidth="1"/>
    <col min="3" max="3" width="30.75390625" style="0" customWidth="1"/>
    <col min="4" max="4" width="9.75390625" style="0" customWidth="1"/>
    <col min="5" max="5" width="11.00390625" style="0" customWidth="1"/>
    <col min="6" max="6" width="14.00390625" style="0" customWidth="1"/>
    <col min="7" max="7" width="10.25390625" style="0" customWidth="1"/>
    <col min="8" max="8" width="14.25390625" style="0" customWidth="1"/>
    <col min="9" max="9" width="14.75390625" style="0" customWidth="1"/>
    <col min="10" max="10" width="11.75390625" style="0" customWidth="1"/>
    <col min="11" max="11" width="12.25390625" style="0" customWidth="1"/>
    <col min="12" max="12" width="14.00390625" style="0" customWidth="1"/>
    <col min="13" max="13" width="12.375" style="0" customWidth="1"/>
    <col min="14" max="14" width="14.375" style="0" customWidth="1"/>
  </cols>
  <sheetData>
    <row r="1" spans="1:14" ht="10.5" customHeight="1">
      <c r="A1" s="1"/>
      <c r="B1" s="1"/>
      <c r="C1" s="1"/>
      <c r="D1" s="1"/>
      <c r="K1" s="819" t="s">
        <v>170</v>
      </c>
      <c r="L1" s="819"/>
      <c r="M1" s="819"/>
      <c r="N1" s="819"/>
    </row>
    <row r="2" spans="1:14" ht="13.5" customHeight="1">
      <c r="A2" s="1"/>
      <c r="B2" s="1"/>
      <c r="C2" s="1"/>
      <c r="D2" s="1"/>
      <c r="K2" s="819"/>
      <c r="L2" s="819"/>
      <c r="M2" s="819"/>
      <c r="N2" s="819"/>
    </row>
    <row r="3" spans="1:14" ht="12.75" customHeight="1">
      <c r="A3" s="1"/>
      <c r="B3" s="1"/>
      <c r="C3" s="1"/>
      <c r="D3" s="1"/>
      <c r="K3" s="819"/>
      <c r="L3" s="819"/>
      <c r="M3" s="819"/>
      <c r="N3" s="819"/>
    </row>
    <row r="4" spans="1:14" ht="12.75">
      <c r="A4" s="794" t="s">
        <v>0</v>
      </c>
      <c r="B4" s="794"/>
      <c r="C4" s="794"/>
      <c r="D4" s="794"/>
      <c r="E4" s="794"/>
      <c r="F4" s="794"/>
      <c r="G4" s="794"/>
      <c r="H4" s="794"/>
      <c r="I4" s="794"/>
      <c r="J4" s="794"/>
      <c r="K4" s="794"/>
      <c r="L4" s="794"/>
      <c r="M4" s="794"/>
      <c r="N4" s="794"/>
    </row>
    <row r="5" spans="1:14" ht="13.5">
      <c r="A5" s="794" t="s">
        <v>250</v>
      </c>
      <c r="B5" s="794"/>
      <c r="C5" s="794"/>
      <c r="D5" s="794"/>
      <c r="E5" s="794"/>
      <c r="F5" s="794"/>
      <c r="G5" s="794"/>
      <c r="H5" s="794"/>
      <c r="I5" s="794"/>
      <c r="J5" s="794"/>
      <c r="K5" s="794"/>
      <c r="L5" s="794"/>
      <c r="M5" s="794"/>
      <c r="N5" s="41"/>
    </row>
    <row r="6" spans="1:17" ht="18.75">
      <c r="A6" s="18" t="s">
        <v>120</v>
      </c>
      <c r="B6" s="159">
        <v>1010000</v>
      </c>
      <c r="C6" s="160" t="s">
        <v>16</v>
      </c>
      <c r="D6" s="159"/>
      <c r="E6" s="158"/>
      <c r="F6" s="160"/>
      <c r="G6" s="68"/>
      <c r="H6" s="68"/>
      <c r="I6" s="68"/>
      <c r="J6" s="68"/>
      <c r="K6" s="68"/>
      <c r="L6" s="68"/>
      <c r="M6" s="68"/>
      <c r="N6" s="68"/>
      <c r="O6" s="5"/>
      <c r="P6" s="5"/>
      <c r="Q6" s="5"/>
    </row>
    <row r="7" spans="1:17" ht="9.75" customHeight="1">
      <c r="A7" s="18" t="s">
        <v>73</v>
      </c>
      <c r="B7" s="161" t="s">
        <v>74</v>
      </c>
      <c r="C7" s="162" t="s">
        <v>72</v>
      </c>
      <c r="D7" s="161"/>
      <c r="F7" s="79"/>
      <c r="G7" s="97"/>
      <c r="H7" s="97"/>
      <c r="I7" s="97"/>
      <c r="J7" s="79"/>
      <c r="K7" s="79"/>
      <c r="L7" s="79"/>
      <c r="M7" s="79"/>
      <c r="N7" s="79"/>
      <c r="O7" s="5"/>
      <c r="P7" s="5"/>
      <c r="Q7" s="5"/>
    </row>
    <row r="8" spans="1:14" ht="12.75" customHeight="1">
      <c r="A8" s="18" t="s">
        <v>121</v>
      </c>
      <c r="B8" s="159">
        <v>1010000</v>
      </c>
      <c r="C8" s="160" t="s">
        <v>16</v>
      </c>
      <c r="D8" s="159"/>
      <c r="E8" s="158"/>
      <c r="F8" s="160"/>
      <c r="G8" s="68"/>
      <c r="H8" s="68"/>
      <c r="I8" s="68"/>
      <c r="J8" s="79"/>
      <c r="K8" s="79"/>
      <c r="L8" s="79"/>
      <c r="M8" s="79"/>
      <c r="N8" s="79"/>
    </row>
    <row r="9" spans="1:14" ht="10.5" customHeight="1">
      <c r="A9" s="18" t="s">
        <v>75</v>
      </c>
      <c r="B9" s="161" t="s">
        <v>74</v>
      </c>
      <c r="C9" s="162" t="s">
        <v>72</v>
      </c>
      <c r="D9" s="161"/>
      <c r="F9" s="79"/>
      <c r="G9" s="79"/>
      <c r="H9" s="79"/>
      <c r="I9" s="79"/>
      <c r="J9" s="79"/>
      <c r="K9" s="79"/>
      <c r="L9" s="97"/>
      <c r="M9" s="97"/>
      <c r="N9" s="97"/>
    </row>
    <row r="10" spans="1:14" ht="15.75">
      <c r="A10" s="14" t="s">
        <v>119</v>
      </c>
      <c r="B10" s="165">
        <v>1014020</v>
      </c>
      <c r="C10" s="166" t="s">
        <v>106</v>
      </c>
      <c r="D10" s="170" t="s">
        <v>168</v>
      </c>
      <c r="E10" s="158"/>
      <c r="F10" s="158"/>
      <c r="G10" s="170"/>
      <c r="H10" s="170"/>
      <c r="I10" s="170"/>
      <c r="J10" s="170"/>
      <c r="K10" s="170"/>
      <c r="L10" s="602"/>
      <c r="M10" s="602"/>
      <c r="N10" s="602"/>
    </row>
    <row r="11" spans="1:14" ht="10.5" customHeight="1">
      <c r="A11" s="14"/>
      <c r="B11" s="161" t="s">
        <v>115</v>
      </c>
      <c r="C11" s="161" t="s">
        <v>116</v>
      </c>
      <c r="D11" s="168" t="s">
        <v>76</v>
      </c>
      <c r="G11" s="167"/>
      <c r="H11" s="167"/>
      <c r="I11" s="167"/>
      <c r="J11" s="169"/>
      <c r="K11" s="169"/>
      <c r="L11" s="169"/>
      <c r="M11" s="169"/>
      <c r="N11" s="169"/>
    </row>
    <row r="12" spans="1:14" ht="6.75" customHeight="1">
      <c r="A12" s="46"/>
      <c r="B12" s="167"/>
      <c r="C12" s="167"/>
      <c r="D12" s="167"/>
      <c r="E12" s="167"/>
      <c r="F12" s="167"/>
      <c r="G12" s="167"/>
      <c r="H12" s="167"/>
      <c r="I12" s="167"/>
      <c r="J12" s="167"/>
      <c r="K12" s="167"/>
      <c r="L12" s="169"/>
      <c r="M12" s="169"/>
      <c r="N12" s="169"/>
    </row>
    <row r="13" spans="1:14" ht="21" customHeight="1">
      <c r="A13" s="176">
        <v>4</v>
      </c>
      <c r="B13" s="823" t="s">
        <v>174</v>
      </c>
      <c r="C13" s="823"/>
      <c r="D13" s="823"/>
      <c r="E13" s="823"/>
      <c r="F13" s="823"/>
      <c r="G13" s="823"/>
      <c r="H13" s="167"/>
      <c r="I13" s="167"/>
      <c r="J13" s="167"/>
      <c r="K13" s="167"/>
      <c r="L13" s="169"/>
      <c r="M13" s="169"/>
      <c r="N13" s="169"/>
    </row>
    <row r="14" spans="1:14" ht="12.75" customHeight="1">
      <c r="A14" s="177" t="s">
        <v>175</v>
      </c>
      <c r="B14" s="800" t="s">
        <v>176</v>
      </c>
      <c r="C14" s="800"/>
      <c r="D14" s="800"/>
      <c r="E14" s="800"/>
      <c r="F14" s="800"/>
      <c r="G14" s="800"/>
      <c r="H14" s="167"/>
      <c r="I14" s="167"/>
      <c r="J14" s="167"/>
      <c r="K14" s="167"/>
      <c r="L14" s="169"/>
      <c r="M14" s="169"/>
      <c r="N14" s="169"/>
    </row>
    <row r="15" spans="1:14" ht="11.25" customHeight="1">
      <c r="A15" s="178"/>
      <c r="B15" s="845" t="str">
        <f>B20</f>
        <v>Збереження мережі державних філармоній, художніх колективів та концертних організацій; створення відповідних умов для функціонування мистецьких закладів</v>
      </c>
      <c r="C15" s="846"/>
      <c r="D15" s="846"/>
      <c r="E15" s="846"/>
      <c r="F15" s="846"/>
      <c r="G15" s="846"/>
      <c r="H15" s="846"/>
      <c r="I15" s="846"/>
      <c r="J15" s="846"/>
      <c r="K15" s="846"/>
      <c r="L15" s="846"/>
      <c r="M15" s="846"/>
      <c r="N15" s="846"/>
    </row>
    <row r="16" spans="1:14" ht="17.25" customHeight="1">
      <c r="A16" s="176">
        <v>5</v>
      </c>
      <c r="B16" s="820" t="s">
        <v>206</v>
      </c>
      <c r="C16" s="820"/>
      <c r="D16" s="820"/>
      <c r="E16" s="820"/>
      <c r="F16" s="820"/>
      <c r="G16" s="820"/>
      <c r="H16" s="167"/>
      <c r="I16" s="167"/>
      <c r="J16" s="167"/>
      <c r="K16" s="167"/>
      <c r="L16" s="167"/>
      <c r="M16" s="169"/>
      <c r="N16" s="169"/>
    </row>
    <row r="17" spans="1:14" ht="15" customHeight="1">
      <c r="A17" s="847" t="s">
        <v>207</v>
      </c>
      <c r="B17" s="847"/>
      <c r="C17" s="847"/>
      <c r="D17" s="847"/>
      <c r="E17" s="847"/>
      <c r="F17" s="847"/>
      <c r="G17" s="847"/>
      <c r="H17" s="847"/>
      <c r="I17" s="847"/>
      <c r="J17" s="847"/>
      <c r="K17" s="847"/>
      <c r="L17" s="847"/>
      <c r="M17" s="169"/>
      <c r="N17" s="169"/>
    </row>
    <row r="18" spans="1:14" ht="13.5" customHeight="1">
      <c r="A18" s="176">
        <v>6</v>
      </c>
      <c r="B18" s="853" t="s">
        <v>180</v>
      </c>
      <c r="C18" s="853"/>
      <c r="D18" s="853"/>
      <c r="E18" s="181"/>
      <c r="F18" s="181"/>
      <c r="G18" s="181"/>
      <c r="H18" s="167"/>
      <c r="I18" s="167"/>
      <c r="J18" s="167"/>
      <c r="K18" s="167"/>
      <c r="L18" s="167"/>
      <c r="M18" s="169"/>
      <c r="N18" s="169"/>
    </row>
    <row r="19" spans="1:14" ht="15.75" customHeight="1">
      <c r="A19" s="205" t="s">
        <v>175</v>
      </c>
      <c r="B19" s="849" t="s">
        <v>181</v>
      </c>
      <c r="C19" s="850"/>
      <c r="D19" s="850"/>
      <c r="E19" s="850"/>
      <c r="F19" s="850"/>
      <c r="G19" s="850"/>
      <c r="H19" s="850"/>
      <c r="I19" s="850"/>
      <c r="J19" s="850"/>
      <c r="K19" s="850"/>
      <c r="L19" s="850"/>
      <c r="M19" s="850"/>
      <c r="N19" s="850"/>
    </row>
    <row r="20" spans="1:14" ht="15" customHeight="1">
      <c r="A20" s="605">
        <v>1</v>
      </c>
      <c r="B20" s="843" t="s">
        <v>65</v>
      </c>
      <c r="C20" s="844"/>
      <c r="D20" s="844"/>
      <c r="E20" s="844"/>
      <c r="F20" s="844"/>
      <c r="G20" s="844"/>
      <c r="H20" s="844"/>
      <c r="I20" s="844"/>
      <c r="J20" s="844"/>
      <c r="K20" s="844"/>
      <c r="L20" s="844"/>
      <c r="M20" s="844"/>
      <c r="N20" s="844"/>
    </row>
    <row r="21" spans="1:14" ht="10.5" customHeight="1">
      <c r="A21" s="46"/>
      <c r="B21" s="167"/>
      <c r="C21" s="167"/>
      <c r="D21" s="167"/>
      <c r="E21" s="167"/>
      <c r="F21" s="167"/>
      <c r="G21" s="167"/>
      <c r="H21" s="167"/>
      <c r="I21" s="167"/>
      <c r="J21" s="167"/>
      <c r="K21" s="167"/>
      <c r="L21" s="167"/>
      <c r="M21" s="169"/>
      <c r="N21" s="169"/>
    </row>
    <row r="22" spans="1:14" ht="15">
      <c r="A22" s="176">
        <v>7</v>
      </c>
      <c r="B22" s="125" t="s">
        <v>183</v>
      </c>
      <c r="C22" s="125"/>
      <c r="D22" s="125"/>
      <c r="E22" s="14"/>
      <c r="F22" s="14"/>
      <c r="G22" s="14"/>
      <c r="H22" s="14"/>
      <c r="I22" s="14"/>
      <c r="J22" s="14"/>
      <c r="K22" s="14"/>
      <c r="M22" s="14"/>
      <c r="N22" s="40" t="s">
        <v>184</v>
      </c>
    </row>
    <row r="23" spans="1:14" ht="11.25" customHeight="1">
      <c r="A23" s="824" t="s">
        <v>7</v>
      </c>
      <c r="B23" s="785" t="s">
        <v>185</v>
      </c>
      <c r="C23" s="785"/>
      <c r="D23" s="785"/>
      <c r="E23" s="785"/>
      <c r="F23" s="828" t="s">
        <v>1</v>
      </c>
      <c r="G23" s="829"/>
      <c r="H23" s="830"/>
      <c r="I23" s="828" t="s">
        <v>2</v>
      </c>
      <c r="J23" s="829"/>
      <c r="K23" s="830"/>
      <c r="L23" s="828" t="s">
        <v>3</v>
      </c>
      <c r="M23" s="829"/>
      <c r="N23" s="830"/>
    </row>
    <row r="24" spans="1:14" ht="12.75" customHeight="1">
      <c r="A24" s="824"/>
      <c r="B24" s="785"/>
      <c r="C24" s="785"/>
      <c r="D24" s="785"/>
      <c r="E24" s="785"/>
      <c r="F24" s="17" t="s">
        <v>4</v>
      </c>
      <c r="G24" s="17" t="s">
        <v>188</v>
      </c>
      <c r="H24" s="17" t="s">
        <v>6</v>
      </c>
      <c r="I24" s="17" t="s">
        <v>4</v>
      </c>
      <c r="J24" s="17" t="s">
        <v>188</v>
      </c>
      <c r="K24" s="17" t="s">
        <v>6</v>
      </c>
      <c r="L24" s="17" t="s">
        <v>4</v>
      </c>
      <c r="M24" s="17" t="s">
        <v>188</v>
      </c>
      <c r="N24" s="17" t="s">
        <v>6</v>
      </c>
    </row>
    <row r="25" spans="1:14" ht="8.25" customHeight="1">
      <c r="A25" s="17">
        <v>1</v>
      </c>
      <c r="B25" s="802">
        <v>2</v>
      </c>
      <c r="C25" s="803"/>
      <c r="D25" s="803"/>
      <c r="E25" s="804"/>
      <c r="F25" s="17">
        <v>3</v>
      </c>
      <c r="G25" s="17">
        <v>4</v>
      </c>
      <c r="H25" s="17">
        <v>5</v>
      </c>
      <c r="I25" s="17">
        <v>6</v>
      </c>
      <c r="J25" s="17">
        <v>7</v>
      </c>
      <c r="K25" s="17">
        <v>8</v>
      </c>
      <c r="L25" s="17">
        <v>9</v>
      </c>
      <c r="M25" s="17">
        <v>10</v>
      </c>
      <c r="N25" s="17">
        <v>11</v>
      </c>
    </row>
    <row r="26" spans="1:14" ht="42" customHeight="1">
      <c r="A26" s="72">
        <v>1</v>
      </c>
      <c r="B26" s="859" t="s">
        <v>65</v>
      </c>
      <c r="C26" s="860"/>
      <c r="D26" s="860"/>
      <c r="E26" s="861"/>
      <c r="F26" s="432">
        <v>5700000</v>
      </c>
      <c r="G26" s="432"/>
      <c r="H26" s="432">
        <f>F26+G26</f>
        <v>5700000</v>
      </c>
      <c r="I26" s="432">
        <v>5700000</v>
      </c>
      <c r="J26" s="432"/>
      <c r="K26" s="432">
        <f>I26+J26</f>
        <v>5700000</v>
      </c>
      <c r="L26" s="202">
        <f>I26-F26</f>
        <v>0</v>
      </c>
      <c r="M26" s="202">
        <f>J26-G26</f>
        <v>0</v>
      </c>
      <c r="N26" s="202">
        <f>K26-H26</f>
        <v>0</v>
      </c>
    </row>
    <row r="27" spans="1:14" ht="12.75">
      <c r="A27" s="213"/>
      <c r="B27" s="785" t="s">
        <v>218</v>
      </c>
      <c r="C27" s="785"/>
      <c r="D27" s="785"/>
      <c r="E27" s="785"/>
      <c r="F27" s="16"/>
      <c r="G27" s="16"/>
      <c r="H27" s="16"/>
      <c r="I27" s="16"/>
      <c r="J27" s="16"/>
      <c r="K27" s="16"/>
      <c r="L27" s="16"/>
      <c r="M27" s="213"/>
      <c r="N27" s="213"/>
    </row>
    <row r="28" spans="1:16" ht="18.75" customHeight="1">
      <c r="A28" s="786" t="s">
        <v>219</v>
      </c>
      <c r="B28" s="786"/>
      <c r="C28" s="786"/>
      <c r="D28" s="786"/>
      <c r="E28" s="786"/>
      <c r="F28" s="786"/>
      <c r="G28" s="786"/>
      <c r="H28" s="786"/>
      <c r="I28" s="786"/>
      <c r="J28" s="786"/>
      <c r="K28" s="786"/>
      <c r="L28" s="786"/>
      <c r="M28" s="786"/>
      <c r="N28" s="786"/>
      <c r="O28" s="9"/>
      <c r="P28" s="9"/>
    </row>
    <row r="29" spans="1:16" ht="13.5" customHeight="1">
      <c r="A29" s="786"/>
      <c r="B29" s="786"/>
      <c r="C29" s="786"/>
      <c r="D29" s="786"/>
      <c r="E29" s="786"/>
      <c r="F29" s="786"/>
      <c r="G29" s="786"/>
      <c r="H29" s="786"/>
      <c r="I29" s="786"/>
      <c r="J29" s="786"/>
      <c r="K29" s="786"/>
      <c r="L29" s="786"/>
      <c r="M29" s="786"/>
      <c r="N29" s="786"/>
      <c r="O29" s="9"/>
      <c r="P29" s="9"/>
    </row>
    <row r="30" spans="1:16" ht="18" customHeight="1">
      <c r="A30" s="176">
        <v>8</v>
      </c>
      <c r="B30" s="14" t="s">
        <v>186</v>
      </c>
      <c r="C30" s="125"/>
      <c r="D30" s="125"/>
      <c r="E30" s="14"/>
      <c r="F30" s="14"/>
      <c r="G30" s="14"/>
      <c r="H30" s="14"/>
      <c r="I30" s="14"/>
      <c r="J30" s="14"/>
      <c r="K30" s="14"/>
      <c r="M30" s="14"/>
      <c r="N30" s="40" t="s">
        <v>184</v>
      </c>
      <c r="O30" s="10"/>
      <c r="P30" s="9"/>
    </row>
    <row r="31" spans="1:14" s="12" customFormat="1" ht="12" customHeight="1">
      <c r="A31" s="824" t="s">
        <v>7</v>
      </c>
      <c r="B31" s="824" t="s">
        <v>185</v>
      </c>
      <c r="C31" s="824"/>
      <c r="D31" s="824"/>
      <c r="E31" s="824"/>
      <c r="F31" s="828" t="s">
        <v>238</v>
      </c>
      <c r="G31" s="829"/>
      <c r="H31" s="830"/>
      <c r="I31" s="828" t="s">
        <v>239</v>
      </c>
      <c r="J31" s="829"/>
      <c r="K31" s="830"/>
      <c r="L31" s="788" t="s">
        <v>3</v>
      </c>
      <c r="M31" s="810"/>
      <c r="N31" s="789"/>
    </row>
    <row r="32" spans="1:14" ht="6.75" customHeight="1">
      <c r="A32" s="824"/>
      <c r="B32" s="824"/>
      <c r="C32" s="824"/>
      <c r="D32" s="824"/>
      <c r="E32" s="824"/>
      <c r="F32" s="54" t="s">
        <v>4</v>
      </c>
      <c r="G32" s="54" t="s">
        <v>5</v>
      </c>
      <c r="H32" s="54" t="s">
        <v>6</v>
      </c>
      <c r="I32" s="54" t="s">
        <v>4</v>
      </c>
      <c r="J32" s="54" t="s">
        <v>5</v>
      </c>
      <c r="K32" s="54" t="s">
        <v>6</v>
      </c>
      <c r="L32" s="54" t="s">
        <v>4</v>
      </c>
      <c r="M32" s="54" t="s">
        <v>5</v>
      </c>
      <c r="N32" s="54" t="s">
        <v>6</v>
      </c>
    </row>
    <row r="33" spans="1:14" ht="12" customHeight="1">
      <c r="A33" s="54">
        <v>1</v>
      </c>
      <c r="B33" s="788">
        <v>2</v>
      </c>
      <c r="C33" s="810"/>
      <c r="D33" s="810"/>
      <c r="E33" s="789"/>
      <c r="F33" s="54">
        <v>3</v>
      </c>
      <c r="G33" s="54">
        <v>4</v>
      </c>
      <c r="H33" s="54">
        <v>5</v>
      </c>
      <c r="I33" s="54">
        <v>6</v>
      </c>
      <c r="J33" s="54">
        <v>7</v>
      </c>
      <c r="K33" s="54">
        <v>8</v>
      </c>
      <c r="L33" s="54">
        <v>9</v>
      </c>
      <c r="M33" s="54">
        <v>10</v>
      </c>
      <c r="N33" s="54">
        <v>11</v>
      </c>
    </row>
    <row r="34" spans="1:14" ht="14.25" customHeight="1">
      <c r="A34" s="183"/>
      <c r="B34" s="837"/>
      <c r="C34" s="838"/>
      <c r="D34" s="838"/>
      <c r="E34" s="839"/>
      <c r="F34" s="184"/>
      <c r="G34" s="185"/>
      <c r="H34" s="184"/>
      <c r="I34" s="186"/>
      <c r="J34" s="185"/>
      <c r="K34" s="184"/>
      <c r="L34" s="187"/>
      <c r="M34" s="188"/>
      <c r="N34" s="189"/>
    </row>
    <row r="35" spans="1:14" ht="14.25" customHeight="1">
      <c r="A35" s="176">
        <v>9</v>
      </c>
      <c r="B35" s="14" t="s">
        <v>187</v>
      </c>
      <c r="C35" s="14"/>
      <c r="D35" s="14"/>
      <c r="E35" s="14"/>
      <c r="F35" s="14"/>
      <c r="G35" s="14"/>
      <c r="H35" s="14"/>
      <c r="I35" s="14"/>
      <c r="J35" s="14"/>
      <c r="K35" s="14"/>
      <c r="L35" s="14"/>
      <c r="M35" s="14"/>
      <c r="N35" s="14"/>
    </row>
    <row r="36" spans="1:14" ht="10.5" customHeight="1">
      <c r="A36" s="16" t="s">
        <v>7</v>
      </c>
      <c r="B36" s="831" t="s">
        <v>8</v>
      </c>
      <c r="C36" s="832"/>
      <c r="D36" s="835" t="s">
        <v>9</v>
      </c>
      <c r="E36" s="835" t="s">
        <v>10</v>
      </c>
      <c r="F36" s="818" t="s">
        <v>240</v>
      </c>
      <c r="G36" s="818"/>
      <c r="H36" s="818"/>
      <c r="I36" s="818" t="s">
        <v>241</v>
      </c>
      <c r="J36" s="818"/>
      <c r="K36" s="818"/>
      <c r="L36" s="817" t="s">
        <v>3</v>
      </c>
      <c r="M36" s="817"/>
      <c r="N36" s="817"/>
    </row>
    <row r="37" spans="1:14" ht="10.5" customHeight="1">
      <c r="A37" s="16"/>
      <c r="B37" s="833"/>
      <c r="C37" s="834"/>
      <c r="D37" s="836"/>
      <c r="E37" s="836"/>
      <c r="F37" s="17" t="s">
        <v>4</v>
      </c>
      <c r="G37" s="17" t="s">
        <v>188</v>
      </c>
      <c r="H37" s="17" t="s">
        <v>189</v>
      </c>
      <c r="I37" s="17" t="s">
        <v>4</v>
      </c>
      <c r="J37" s="17" t="s">
        <v>188</v>
      </c>
      <c r="K37" s="17" t="s">
        <v>189</v>
      </c>
      <c r="L37" s="17" t="s">
        <v>193</v>
      </c>
      <c r="M37" s="17" t="s">
        <v>188</v>
      </c>
      <c r="N37" s="17" t="s">
        <v>189</v>
      </c>
    </row>
    <row r="38" spans="1:14" ht="12.75" customHeight="1">
      <c r="A38" s="222">
        <v>1</v>
      </c>
      <c r="B38" s="788">
        <f>A38+1</f>
        <v>2</v>
      </c>
      <c r="C38" s="789"/>
      <c r="D38" s="174">
        <f>B38+1</f>
        <v>3</v>
      </c>
      <c r="E38" s="54">
        <f>D38+1</f>
        <v>4</v>
      </c>
      <c r="F38" s="54">
        <f>E38+1</f>
        <v>5</v>
      </c>
      <c r="G38" s="54">
        <f>F38+1</f>
        <v>6</v>
      </c>
      <c r="H38" s="54">
        <f aca="true" t="shared" si="0" ref="H38:N38">G38+1</f>
        <v>7</v>
      </c>
      <c r="I38" s="54">
        <f t="shared" si="0"/>
        <v>8</v>
      </c>
      <c r="J38" s="54">
        <f t="shared" si="0"/>
        <v>9</v>
      </c>
      <c r="K38" s="54">
        <f t="shared" si="0"/>
        <v>10</v>
      </c>
      <c r="L38" s="54">
        <f t="shared" si="0"/>
        <v>11</v>
      </c>
      <c r="M38" s="54">
        <f t="shared" si="0"/>
        <v>12</v>
      </c>
      <c r="N38" s="54">
        <f t="shared" si="0"/>
        <v>13</v>
      </c>
    </row>
    <row r="39" spans="1:14" ht="13.5" customHeight="1">
      <c r="A39" s="29">
        <v>1</v>
      </c>
      <c r="B39" s="854" t="str">
        <f>B26</f>
        <v>Збереження мережі державних філармоній, художніх колективів та концертних організацій; створення відповідних умов для функціонування мистецьких закладів</v>
      </c>
      <c r="C39" s="855"/>
      <c r="D39" s="855"/>
      <c r="E39" s="855"/>
      <c r="F39" s="855"/>
      <c r="G39" s="855"/>
      <c r="H39" s="855"/>
      <c r="I39" s="855"/>
      <c r="J39" s="855"/>
      <c r="K39" s="856"/>
      <c r="L39" s="18"/>
      <c r="M39" s="18"/>
      <c r="N39" s="18"/>
    </row>
    <row r="40" spans="1:14" ht="10.5" customHeight="1">
      <c r="A40" s="605">
        <v>1</v>
      </c>
      <c r="B40" s="783" t="s">
        <v>190</v>
      </c>
      <c r="C40" s="784"/>
      <c r="D40" s="223"/>
      <c r="E40" s="605"/>
      <c r="F40" s="223"/>
      <c r="G40" s="605"/>
      <c r="H40" s="223"/>
      <c r="I40" s="605"/>
      <c r="J40" s="223"/>
      <c r="K40" s="605"/>
      <c r="L40" s="223"/>
      <c r="M40" s="605"/>
      <c r="N40" s="223"/>
    </row>
    <row r="41" spans="1:14" ht="9.75" customHeight="1">
      <c r="A41" s="21"/>
      <c r="B41" s="874" t="s">
        <v>66</v>
      </c>
      <c r="C41" s="875"/>
      <c r="D41" s="64" t="s">
        <v>18</v>
      </c>
      <c r="E41" s="197"/>
      <c r="F41" s="488">
        <v>4</v>
      </c>
      <c r="G41" s="102"/>
      <c r="H41" s="102">
        <f>F41</f>
        <v>4</v>
      </c>
      <c r="I41" s="488">
        <v>4</v>
      </c>
      <c r="J41" s="102"/>
      <c r="K41" s="102">
        <f>I41</f>
        <v>4</v>
      </c>
      <c r="L41" s="493">
        <f aca="true" t="shared" si="1" ref="L41:N50">I41-F41</f>
        <v>0</v>
      </c>
      <c r="M41" s="493">
        <f>J41-G41</f>
        <v>0</v>
      </c>
      <c r="N41" s="494">
        <f>M41-L41</f>
        <v>0</v>
      </c>
    </row>
    <row r="42" spans="1:14" ht="11.25" customHeight="1">
      <c r="A42" s="21"/>
      <c r="B42" s="867" t="s">
        <v>67</v>
      </c>
      <c r="C42" s="868"/>
      <c r="D42" s="64" t="s">
        <v>18</v>
      </c>
      <c r="E42" s="227"/>
      <c r="F42" s="488">
        <v>4</v>
      </c>
      <c r="G42" s="102"/>
      <c r="H42" s="102">
        <v>4</v>
      </c>
      <c r="I42" s="488">
        <v>4</v>
      </c>
      <c r="J42" s="102"/>
      <c r="K42" s="102">
        <v>4</v>
      </c>
      <c r="L42" s="493">
        <f t="shared" si="1"/>
        <v>0</v>
      </c>
      <c r="M42" s="493">
        <f>J42-G42</f>
        <v>0</v>
      </c>
      <c r="N42" s="494">
        <f>M42-L42</f>
        <v>0</v>
      </c>
    </row>
    <row r="43" spans="1:14" ht="11.25" customHeight="1">
      <c r="A43" s="21"/>
      <c r="B43" s="867" t="s">
        <v>149</v>
      </c>
      <c r="C43" s="868"/>
      <c r="D43" s="64" t="s">
        <v>18</v>
      </c>
      <c r="E43" s="197" t="s">
        <v>19</v>
      </c>
      <c r="F43" s="488">
        <f>SUM(F44:F49)</f>
        <v>97.5</v>
      </c>
      <c r="G43" s="102"/>
      <c r="H43" s="102">
        <f aca="true" t="shared" si="2" ref="H43:H49">F43</f>
        <v>97.5</v>
      </c>
      <c r="I43" s="603">
        <f>I44+I45+I46+I47+I48+I49</f>
        <v>86.5</v>
      </c>
      <c r="J43" s="102"/>
      <c r="K43" s="102">
        <f aca="true" t="shared" si="3" ref="K43:K49">I43</f>
        <v>86.5</v>
      </c>
      <c r="L43" s="493">
        <f t="shared" si="1"/>
        <v>-11</v>
      </c>
      <c r="M43" s="496">
        <f t="shared" si="1"/>
        <v>0</v>
      </c>
      <c r="N43" s="493">
        <f t="shared" si="1"/>
        <v>-11</v>
      </c>
    </row>
    <row r="44" spans="1:14" ht="13.5" customHeight="1">
      <c r="A44" s="21"/>
      <c r="B44" s="851" t="s">
        <v>221</v>
      </c>
      <c r="C44" s="852"/>
      <c r="D44" s="64" t="s">
        <v>18</v>
      </c>
      <c r="E44" s="228">
        <v>0</v>
      </c>
      <c r="F44" s="488">
        <v>7</v>
      </c>
      <c r="G44" s="102"/>
      <c r="H44" s="102">
        <f t="shared" si="2"/>
        <v>7</v>
      </c>
      <c r="I44" s="604" t="s">
        <v>335</v>
      </c>
      <c r="J44" s="102"/>
      <c r="K44" s="102" t="str">
        <f t="shared" si="3"/>
        <v>5,5</v>
      </c>
      <c r="L44" s="546">
        <f t="shared" si="1"/>
        <v>-1.5</v>
      </c>
      <c r="M44" s="493">
        <f t="shared" si="1"/>
        <v>0</v>
      </c>
      <c r="N44" s="546">
        <f t="shared" si="1"/>
        <v>-1.5</v>
      </c>
    </row>
    <row r="45" spans="1:14" ht="11.25" customHeight="1">
      <c r="A45" s="21"/>
      <c r="B45" s="851" t="s">
        <v>222</v>
      </c>
      <c r="C45" s="852"/>
      <c r="D45" s="64" t="s">
        <v>18</v>
      </c>
      <c r="E45" s="228">
        <v>0</v>
      </c>
      <c r="F45" s="102">
        <v>5.5</v>
      </c>
      <c r="G45" s="102"/>
      <c r="H45" s="102">
        <f t="shared" si="2"/>
        <v>5.5</v>
      </c>
      <c r="I45" s="604" t="s">
        <v>336</v>
      </c>
      <c r="J45" s="102"/>
      <c r="K45" s="102" t="str">
        <f t="shared" si="3"/>
        <v>5</v>
      </c>
      <c r="L45" s="546">
        <f t="shared" si="1"/>
        <v>-0.5</v>
      </c>
      <c r="M45" s="493">
        <f t="shared" si="1"/>
        <v>0</v>
      </c>
      <c r="N45" s="546">
        <f t="shared" si="1"/>
        <v>-0.5</v>
      </c>
    </row>
    <row r="46" spans="1:14" ht="12.75" customHeight="1">
      <c r="A46" s="21"/>
      <c r="B46" s="851" t="s">
        <v>223</v>
      </c>
      <c r="C46" s="852"/>
      <c r="D46" s="64" t="s">
        <v>18</v>
      </c>
      <c r="E46" s="228">
        <v>0</v>
      </c>
      <c r="F46" s="102">
        <v>63.5</v>
      </c>
      <c r="G46" s="102"/>
      <c r="H46" s="102">
        <f t="shared" si="2"/>
        <v>63.5</v>
      </c>
      <c r="I46" s="604" t="s">
        <v>337</v>
      </c>
      <c r="J46" s="102"/>
      <c r="K46" s="102" t="str">
        <f t="shared" si="3"/>
        <v>57,5</v>
      </c>
      <c r="L46" s="546">
        <f t="shared" si="1"/>
        <v>-6</v>
      </c>
      <c r="M46" s="493">
        <f t="shared" si="1"/>
        <v>0</v>
      </c>
      <c r="N46" s="493">
        <f t="shared" si="1"/>
        <v>-6</v>
      </c>
    </row>
    <row r="47" spans="1:14" ht="12" customHeight="1">
      <c r="A47" s="21"/>
      <c r="B47" s="851" t="s">
        <v>224</v>
      </c>
      <c r="C47" s="852"/>
      <c r="D47" s="330" t="s">
        <v>18</v>
      </c>
      <c r="E47" s="228">
        <v>0</v>
      </c>
      <c r="F47" s="488">
        <v>2.5</v>
      </c>
      <c r="G47" s="488"/>
      <c r="H47" s="488">
        <f t="shared" si="2"/>
        <v>2.5</v>
      </c>
      <c r="I47" s="604" t="s">
        <v>338</v>
      </c>
      <c r="J47" s="488"/>
      <c r="K47" s="488" t="str">
        <f t="shared" si="3"/>
        <v>2,5</v>
      </c>
      <c r="L47" s="493">
        <f t="shared" si="1"/>
        <v>0</v>
      </c>
      <c r="M47" s="493">
        <f t="shared" si="1"/>
        <v>0</v>
      </c>
      <c r="N47" s="493">
        <f t="shared" si="1"/>
        <v>0</v>
      </c>
    </row>
    <row r="48" spans="1:14" ht="12" customHeight="1">
      <c r="A48" s="21"/>
      <c r="B48" s="851" t="s">
        <v>225</v>
      </c>
      <c r="C48" s="852"/>
      <c r="D48" s="330" t="s">
        <v>18</v>
      </c>
      <c r="E48" s="228">
        <v>0</v>
      </c>
      <c r="F48" s="488">
        <v>7</v>
      </c>
      <c r="G48" s="488"/>
      <c r="H48" s="488">
        <f t="shared" si="2"/>
        <v>7</v>
      </c>
      <c r="I48" s="604" t="s">
        <v>339</v>
      </c>
      <c r="J48" s="488"/>
      <c r="K48" s="488" t="str">
        <f t="shared" si="3"/>
        <v>4</v>
      </c>
      <c r="L48" s="493">
        <f t="shared" si="1"/>
        <v>-3</v>
      </c>
      <c r="M48" s="493">
        <f t="shared" si="1"/>
        <v>0</v>
      </c>
      <c r="N48" s="493">
        <f t="shared" si="1"/>
        <v>-3</v>
      </c>
    </row>
    <row r="49" spans="1:14" ht="12" customHeight="1">
      <c r="A49" s="21"/>
      <c r="B49" s="851" t="s">
        <v>226</v>
      </c>
      <c r="C49" s="862"/>
      <c r="D49" s="330" t="s">
        <v>18</v>
      </c>
      <c r="E49" s="228">
        <v>0</v>
      </c>
      <c r="F49" s="488">
        <v>12</v>
      </c>
      <c r="G49" s="488"/>
      <c r="H49" s="488">
        <f t="shared" si="2"/>
        <v>12</v>
      </c>
      <c r="I49" s="604" t="s">
        <v>340</v>
      </c>
      <c r="J49" s="488"/>
      <c r="K49" s="488" t="str">
        <f t="shared" si="3"/>
        <v>12</v>
      </c>
      <c r="L49" s="493">
        <f t="shared" si="1"/>
        <v>0</v>
      </c>
      <c r="M49" s="493">
        <f t="shared" si="1"/>
        <v>0</v>
      </c>
      <c r="N49" s="493">
        <f t="shared" si="1"/>
        <v>0</v>
      </c>
    </row>
    <row r="50" spans="1:14" ht="33" customHeight="1">
      <c r="A50" s="21"/>
      <c r="B50" s="863" t="s">
        <v>220</v>
      </c>
      <c r="C50" s="864"/>
      <c r="D50" s="625" t="s">
        <v>20</v>
      </c>
      <c r="E50" s="626" t="s">
        <v>81</v>
      </c>
      <c r="F50" s="582">
        <f>F26</f>
        <v>5700000</v>
      </c>
      <c r="G50" s="582">
        <f>C30</f>
        <v>0</v>
      </c>
      <c r="H50" s="505">
        <f>F50</f>
        <v>5700000</v>
      </c>
      <c r="I50" s="582">
        <f>I26</f>
        <v>5700000</v>
      </c>
      <c r="J50" s="582">
        <f>F30</f>
        <v>0</v>
      </c>
      <c r="K50" s="505">
        <f>I50</f>
        <v>5700000</v>
      </c>
      <c r="L50" s="627">
        <f t="shared" si="1"/>
        <v>0</v>
      </c>
      <c r="M50" s="101">
        <f>J50-G50</f>
        <v>0</v>
      </c>
      <c r="N50" s="101">
        <f>M50-L50</f>
        <v>0</v>
      </c>
    </row>
    <row r="51" spans="1:14" ht="14.25" customHeight="1">
      <c r="A51" s="39"/>
      <c r="B51" s="865" t="s">
        <v>341</v>
      </c>
      <c r="C51" s="866"/>
      <c r="D51" s="866"/>
      <c r="E51" s="866"/>
      <c r="F51" s="866"/>
      <c r="G51" s="866"/>
      <c r="H51" s="866"/>
      <c r="I51" s="866"/>
      <c r="J51" s="866"/>
      <c r="K51" s="866"/>
      <c r="L51" s="866"/>
      <c r="M51" s="18"/>
      <c r="N51" s="18"/>
    </row>
    <row r="52" spans="1:14" ht="10.5" customHeight="1">
      <c r="A52" s="232">
        <v>2</v>
      </c>
      <c r="B52" s="790" t="s">
        <v>191</v>
      </c>
      <c r="C52" s="791"/>
      <c r="D52" s="325"/>
      <c r="E52" s="325"/>
      <c r="F52" s="325"/>
      <c r="G52" s="325"/>
      <c r="H52" s="325"/>
      <c r="I52" s="325"/>
      <c r="J52" s="325"/>
      <c r="K52" s="325"/>
      <c r="L52" s="627"/>
      <c r="M52" s="101"/>
      <c r="N52" s="101"/>
    </row>
    <row r="53" spans="1:14" ht="17.25" customHeight="1">
      <c r="A53" s="21"/>
      <c r="B53" s="781" t="s">
        <v>98</v>
      </c>
      <c r="C53" s="782"/>
      <c r="D53" s="628" t="s">
        <v>18</v>
      </c>
      <c r="E53" s="625" t="s">
        <v>64</v>
      </c>
      <c r="F53" s="629">
        <v>130</v>
      </c>
      <c r="G53" s="225"/>
      <c r="H53" s="488">
        <f>F53</f>
        <v>130</v>
      </c>
      <c r="I53" s="629">
        <v>131</v>
      </c>
      <c r="J53" s="225"/>
      <c r="K53" s="488">
        <f>I53</f>
        <v>131</v>
      </c>
      <c r="L53" s="630">
        <f aca="true" t="shared" si="4" ref="L53:N56">I53-F53</f>
        <v>1</v>
      </c>
      <c r="M53" s="101">
        <f t="shared" si="4"/>
        <v>0</v>
      </c>
      <c r="N53" s="101">
        <f t="shared" si="4"/>
        <v>1</v>
      </c>
    </row>
    <row r="54" spans="1:14" ht="18.75" customHeight="1">
      <c r="A54" s="21"/>
      <c r="B54" s="781" t="s">
        <v>68</v>
      </c>
      <c r="C54" s="782"/>
      <c r="D54" s="628" t="s">
        <v>18</v>
      </c>
      <c r="E54" s="631"/>
      <c r="F54" s="419">
        <v>540</v>
      </c>
      <c r="G54" s="225"/>
      <c r="H54" s="488">
        <f>F54</f>
        <v>540</v>
      </c>
      <c r="I54" s="419">
        <v>540</v>
      </c>
      <c r="J54" s="225"/>
      <c r="K54" s="488">
        <f>I54</f>
        <v>540</v>
      </c>
      <c r="L54" s="630">
        <f t="shared" si="4"/>
        <v>0</v>
      </c>
      <c r="M54" s="101">
        <f t="shared" si="4"/>
        <v>0</v>
      </c>
      <c r="N54" s="101">
        <f t="shared" si="4"/>
        <v>0</v>
      </c>
    </row>
    <row r="55" spans="1:14" ht="15" customHeight="1">
      <c r="A55" s="21"/>
      <c r="B55" s="781" t="s">
        <v>69</v>
      </c>
      <c r="C55" s="782"/>
      <c r="D55" s="628" t="s">
        <v>35</v>
      </c>
      <c r="E55" s="631"/>
      <c r="F55" s="472">
        <v>28500</v>
      </c>
      <c r="G55" s="278"/>
      <c r="H55" s="582">
        <f>F55</f>
        <v>28500</v>
      </c>
      <c r="I55" s="472">
        <v>28550</v>
      </c>
      <c r="J55" s="278"/>
      <c r="K55" s="582">
        <f>I55</f>
        <v>28550</v>
      </c>
      <c r="L55" s="630">
        <f t="shared" si="4"/>
        <v>50</v>
      </c>
      <c r="M55" s="101">
        <f t="shared" si="4"/>
        <v>0</v>
      </c>
      <c r="N55" s="101">
        <f t="shared" si="4"/>
        <v>50</v>
      </c>
    </row>
    <row r="56" spans="1:14" ht="31.5" customHeight="1">
      <c r="A56" s="21"/>
      <c r="B56" s="781" t="s">
        <v>70</v>
      </c>
      <c r="C56" s="782"/>
      <c r="D56" s="628" t="s">
        <v>20</v>
      </c>
      <c r="E56" s="625" t="s">
        <v>71</v>
      </c>
      <c r="F56" s="497">
        <f>F50</f>
        <v>5700000</v>
      </c>
      <c r="G56" s="252"/>
      <c r="H56" s="582">
        <f>F56</f>
        <v>5700000</v>
      </c>
      <c r="I56" s="497">
        <f>I50</f>
        <v>5700000</v>
      </c>
      <c r="J56" s="252"/>
      <c r="K56" s="582">
        <f>I56</f>
        <v>5700000</v>
      </c>
      <c r="L56" s="632">
        <f t="shared" si="4"/>
        <v>0</v>
      </c>
      <c r="M56" s="101">
        <f t="shared" si="4"/>
        <v>0</v>
      </c>
      <c r="N56" s="101">
        <f t="shared" si="4"/>
        <v>0</v>
      </c>
    </row>
    <row r="57" spans="1:14" ht="12.75" customHeight="1">
      <c r="A57" s="224">
        <v>3</v>
      </c>
      <c r="B57" s="790" t="s">
        <v>200</v>
      </c>
      <c r="C57" s="795"/>
      <c r="D57" s="633"/>
      <c r="E57" s="333"/>
      <c r="F57" s="238"/>
      <c r="G57" s="325"/>
      <c r="H57" s="634"/>
      <c r="I57" s="635"/>
      <c r="J57" s="325"/>
      <c r="K57" s="325"/>
      <c r="L57" s="627"/>
      <c r="M57" s="101"/>
      <c r="N57" s="101"/>
    </row>
    <row r="58" spans="1:14" ht="13.5" customHeight="1">
      <c r="A58" s="21"/>
      <c r="B58" s="848" t="s">
        <v>131</v>
      </c>
      <c r="C58" s="848"/>
      <c r="D58" s="628" t="s">
        <v>26</v>
      </c>
      <c r="E58" s="626" t="s">
        <v>82</v>
      </c>
      <c r="F58" s="240">
        <f>F56/F53</f>
        <v>43846.153846153844</v>
      </c>
      <c r="G58" s="77"/>
      <c r="H58" s="582">
        <f aca="true" t="shared" si="5" ref="H58:H63">F58</f>
        <v>43846.153846153844</v>
      </c>
      <c r="I58" s="240">
        <f>I56/I53</f>
        <v>43511.45038167939</v>
      </c>
      <c r="J58" s="77"/>
      <c r="K58" s="582">
        <f aca="true" t="shared" si="6" ref="K58:K63">I58</f>
        <v>43511.45038167939</v>
      </c>
      <c r="L58" s="624">
        <f aca="true" t="shared" si="7" ref="L58:N59">I58-F58</f>
        <v>-334.70346447445627</v>
      </c>
      <c r="M58" s="493">
        <f t="shared" si="7"/>
        <v>0</v>
      </c>
      <c r="N58" s="493">
        <f t="shared" si="7"/>
        <v>-334.70346447445627</v>
      </c>
    </row>
    <row r="59" spans="1:14" ht="14.25" customHeight="1">
      <c r="A59" s="21"/>
      <c r="B59" s="848" t="s">
        <v>342</v>
      </c>
      <c r="C59" s="848"/>
      <c r="D59" s="628" t="s">
        <v>35</v>
      </c>
      <c r="E59" s="626" t="s">
        <v>82</v>
      </c>
      <c r="F59" s="240">
        <f>F55/F53</f>
        <v>219.23076923076923</v>
      </c>
      <c r="G59" s="639"/>
      <c r="H59" s="640">
        <f t="shared" si="5"/>
        <v>219.23076923076923</v>
      </c>
      <c r="I59" s="240">
        <f>I55/I53</f>
        <v>217.93893129770993</v>
      </c>
      <c r="J59" s="639"/>
      <c r="K59" s="640">
        <f t="shared" si="6"/>
        <v>217.93893129770993</v>
      </c>
      <c r="L59" s="755">
        <f t="shared" si="7"/>
        <v>-1.2918379330592984</v>
      </c>
      <c r="M59" s="493">
        <f t="shared" si="7"/>
        <v>0</v>
      </c>
      <c r="N59" s="546">
        <f t="shared" si="7"/>
        <v>-1.2918379330592984</v>
      </c>
    </row>
    <row r="60" spans="1:14" ht="11.25" customHeight="1">
      <c r="A60" s="605">
        <v>4</v>
      </c>
      <c r="B60" s="870" t="s">
        <v>204</v>
      </c>
      <c r="C60" s="870"/>
      <c r="D60" s="633"/>
      <c r="E60" s="333"/>
      <c r="F60" s="636"/>
      <c r="G60" s="325"/>
      <c r="H60" s="488"/>
      <c r="I60" s="635"/>
      <c r="J60" s="325"/>
      <c r="K60" s="488">
        <f t="shared" si="6"/>
        <v>0</v>
      </c>
      <c r="L60" s="627"/>
      <c r="M60" s="101"/>
      <c r="N60" s="101"/>
    </row>
    <row r="61" spans="1:14" ht="17.25" customHeight="1">
      <c r="A61" s="21"/>
      <c r="B61" s="781" t="s">
        <v>132</v>
      </c>
      <c r="C61" s="869"/>
      <c r="D61" s="233" t="s">
        <v>27</v>
      </c>
      <c r="E61" s="197" t="s">
        <v>82</v>
      </c>
      <c r="F61" s="239">
        <f>F59/F54</f>
        <v>0.405982905982906</v>
      </c>
      <c r="G61" s="225"/>
      <c r="H61" s="236">
        <f t="shared" si="5"/>
        <v>0.405982905982906</v>
      </c>
      <c r="I61" s="239">
        <f>I59/I54</f>
        <v>0.40359061351427766</v>
      </c>
      <c r="J61" s="225"/>
      <c r="K61" s="236">
        <f t="shared" si="6"/>
        <v>0.40359061351427766</v>
      </c>
      <c r="L61" s="546">
        <v>-0.2</v>
      </c>
      <c r="M61" s="101">
        <f aca="true" t="shared" si="8" ref="L61:N63">J61-G61</f>
        <v>0</v>
      </c>
      <c r="N61" s="546">
        <v>-0.2</v>
      </c>
    </row>
    <row r="62" spans="1:14" ht="17.25" customHeight="1">
      <c r="A62" s="21"/>
      <c r="B62" s="857" t="s">
        <v>133</v>
      </c>
      <c r="C62" s="858"/>
      <c r="D62" s="233" t="s">
        <v>27</v>
      </c>
      <c r="E62" s="197" t="s">
        <v>82</v>
      </c>
      <c r="F62" s="102">
        <v>0.8</v>
      </c>
      <c r="G62" s="235"/>
      <c r="H62" s="102">
        <v>0.8</v>
      </c>
      <c r="I62" s="102">
        <v>0.8</v>
      </c>
      <c r="J62" s="226"/>
      <c r="K62" s="102">
        <f t="shared" si="6"/>
        <v>0.8</v>
      </c>
      <c r="L62" s="101">
        <f t="shared" si="8"/>
        <v>0</v>
      </c>
      <c r="M62" s="101">
        <f t="shared" si="8"/>
        <v>0</v>
      </c>
      <c r="N62" s="101">
        <f t="shared" si="8"/>
        <v>0</v>
      </c>
    </row>
    <row r="63" spans="1:14" ht="42" customHeight="1">
      <c r="A63" s="21"/>
      <c r="B63" s="857" t="s">
        <v>134</v>
      </c>
      <c r="C63" s="858"/>
      <c r="D63" s="233" t="s">
        <v>27</v>
      </c>
      <c r="E63" s="197" t="s">
        <v>82</v>
      </c>
      <c r="F63" s="241">
        <v>0.002</v>
      </c>
      <c r="G63" s="235"/>
      <c r="H63" s="236">
        <f t="shared" si="5"/>
        <v>0.002</v>
      </c>
      <c r="I63" s="241">
        <v>0.002</v>
      </c>
      <c r="J63" s="235"/>
      <c r="K63" s="236">
        <f t="shared" si="6"/>
        <v>0.002</v>
      </c>
      <c r="L63" s="101">
        <f t="shared" si="8"/>
        <v>0</v>
      </c>
      <c r="M63" s="101">
        <f t="shared" si="8"/>
        <v>0</v>
      </c>
      <c r="N63" s="101">
        <f t="shared" si="8"/>
        <v>0</v>
      </c>
    </row>
    <row r="64" spans="1:14" ht="11.25" customHeight="1">
      <c r="A64" s="30"/>
      <c r="B64" s="871" t="s">
        <v>343</v>
      </c>
      <c r="C64" s="872"/>
      <c r="D64" s="872"/>
      <c r="E64" s="872"/>
      <c r="F64" s="872"/>
      <c r="G64" s="872"/>
      <c r="H64" s="872"/>
      <c r="I64" s="872"/>
      <c r="J64" s="872"/>
      <c r="K64" s="872"/>
      <c r="L64" s="873"/>
      <c r="M64" s="30"/>
      <c r="N64" s="30"/>
    </row>
    <row r="65" spans="1:14" ht="11.25" customHeight="1">
      <c r="A65" s="30"/>
      <c r="B65" s="637"/>
      <c r="C65" s="637"/>
      <c r="D65" s="637"/>
      <c r="E65" s="637"/>
      <c r="F65" s="637"/>
      <c r="G65" s="637"/>
      <c r="H65" s="637"/>
      <c r="I65" s="637"/>
      <c r="J65" s="637"/>
      <c r="K65" s="637"/>
      <c r="L65" s="638"/>
      <c r="M65" s="30"/>
      <c r="N65" s="30"/>
    </row>
    <row r="66" spans="1:14" ht="12.75">
      <c r="A66" s="18" t="s">
        <v>11</v>
      </c>
      <c r="B66" s="18"/>
      <c r="C66" s="18"/>
      <c r="D66" s="18"/>
      <c r="E66" s="18"/>
      <c r="F66" s="18"/>
      <c r="G66" s="18"/>
      <c r="H66" s="18"/>
      <c r="I66" s="18"/>
      <c r="J66" s="18"/>
      <c r="K66" s="18"/>
      <c r="L66" s="18"/>
      <c r="M66" s="18"/>
      <c r="N66" s="18"/>
    </row>
    <row r="67" spans="1:14" ht="9.75" customHeight="1">
      <c r="A67" s="18" t="s">
        <v>12</v>
      </c>
      <c r="B67" s="18"/>
      <c r="C67" s="18"/>
      <c r="D67" s="18"/>
      <c r="E67" s="18"/>
      <c r="F67" s="18"/>
      <c r="G67" s="18"/>
      <c r="H67" s="66" t="s">
        <v>43</v>
      </c>
      <c r="I67" s="18"/>
      <c r="J67" s="18"/>
      <c r="K67" s="18"/>
      <c r="L67" s="18"/>
      <c r="M67" s="18"/>
      <c r="N67" s="18"/>
    </row>
    <row r="68" spans="1:14" ht="7.5" customHeight="1">
      <c r="A68" s="48" t="s">
        <v>99</v>
      </c>
      <c r="B68" s="18"/>
      <c r="C68" s="18"/>
      <c r="D68" s="18"/>
      <c r="E68" s="18"/>
      <c r="F68" s="18"/>
      <c r="G68" s="18"/>
      <c r="H68" s="18"/>
      <c r="I68" s="18"/>
      <c r="J68" s="18"/>
      <c r="K68" s="18"/>
      <c r="L68" s="18"/>
      <c r="M68" s="18"/>
      <c r="N68" s="18"/>
    </row>
    <row r="69" spans="1:14" ht="11.25" customHeight="1">
      <c r="A69" s="18"/>
      <c r="B69" s="18"/>
      <c r="C69" s="18"/>
      <c r="D69" s="18"/>
      <c r="E69" s="18"/>
      <c r="F69" s="18"/>
      <c r="G69" s="18"/>
      <c r="H69" s="18"/>
      <c r="I69" s="18"/>
      <c r="J69" s="18"/>
      <c r="K69" s="18"/>
      <c r="L69" s="18"/>
      <c r="M69" s="18"/>
      <c r="N69" s="18"/>
    </row>
    <row r="70" spans="1:14" ht="12.75">
      <c r="A70" s="14" t="s">
        <v>13</v>
      </c>
      <c r="B70" s="14"/>
      <c r="C70" s="14"/>
      <c r="D70" s="14"/>
      <c r="E70" s="14"/>
      <c r="F70" s="14"/>
      <c r="G70" s="14"/>
      <c r="H70" s="14"/>
      <c r="I70" s="14"/>
      <c r="J70" s="15"/>
      <c r="K70" s="15"/>
      <c r="L70" s="15"/>
      <c r="M70" s="15"/>
      <c r="N70" s="15"/>
    </row>
    <row r="71" spans="1:14" ht="10.5" customHeight="1">
      <c r="A71" s="14" t="s">
        <v>14</v>
      </c>
      <c r="B71" s="14"/>
      <c r="C71" s="14"/>
      <c r="D71" s="14"/>
      <c r="E71" s="14"/>
      <c r="F71" s="14"/>
      <c r="G71" s="14"/>
      <c r="H71" s="38" t="s">
        <v>44</v>
      </c>
      <c r="I71" s="14"/>
      <c r="J71" s="15"/>
      <c r="K71" s="15"/>
      <c r="L71" s="15"/>
      <c r="M71" s="15"/>
      <c r="N71" s="15"/>
    </row>
    <row r="72" spans="1:14" ht="12.75">
      <c r="A72" s="24"/>
      <c r="B72" s="24"/>
      <c r="C72" s="24"/>
      <c r="D72" s="24"/>
      <c r="E72" s="14"/>
      <c r="F72" s="14"/>
      <c r="G72" s="14"/>
      <c r="H72" s="14"/>
      <c r="I72" s="14"/>
      <c r="J72" s="25"/>
      <c r="K72" s="25"/>
      <c r="L72" s="25"/>
      <c r="M72" s="25"/>
      <c r="N72" s="25"/>
    </row>
    <row r="73" spans="1:4" ht="18.75">
      <c r="A73" s="4"/>
      <c r="B73" s="4"/>
      <c r="C73" s="4"/>
      <c r="D73" s="4"/>
    </row>
    <row r="74" spans="1:4" ht="18.75">
      <c r="A74" s="4"/>
      <c r="B74" s="4"/>
      <c r="C74" s="4"/>
      <c r="D74" s="4"/>
    </row>
    <row r="75" spans="1:4" ht="18.75">
      <c r="A75" s="4"/>
      <c r="B75" s="4"/>
      <c r="C75" s="4"/>
      <c r="D75" s="4"/>
    </row>
  </sheetData>
  <sheetProtection/>
  <mergeCells count="61">
    <mergeCell ref="B34:E34"/>
    <mergeCell ref="B36:C37"/>
    <mergeCell ref="B54:C54"/>
    <mergeCell ref="E36:E37"/>
    <mergeCell ref="B64:L64"/>
    <mergeCell ref="B38:C38"/>
    <mergeCell ref="B40:C40"/>
    <mergeCell ref="B41:C41"/>
    <mergeCell ref="B42:C42"/>
    <mergeCell ref="L36:N36"/>
    <mergeCell ref="D36:D37"/>
    <mergeCell ref="B56:C56"/>
    <mergeCell ref="B55:C55"/>
    <mergeCell ref="F36:H36"/>
    <mergeCell ref="B48:C48"/>
    <mergeCell ref="B51:L51"/>
    <mergeCell ref="B43:C43"/>
    <mergeCell ref="B59:C59"/>
    <mergeCell ref="B61:C61"/>
    <mergeCell ref="B53:C53"/>
    <mergeCell ref="B60:C60"/>
    <mergeCell ref="B62:C62"/>
    <mergeCell ref="B31:E32"/>
    <mergeCell ref="F31:H31"/>
    <mergeCell ref="I31:K31"/>
    <mergeCell ref="L31:N31"/>
    <mergeCell ref="B33:E33"/>
    <mergeCell ref="B57:C57"/>
    <mergeCell ref="B49:C49"/>
    <mergeCell ref="B50:C50"/>
    <mergeCell ref="B45:C45"/>
    <mergeCell ref="B39:K39"/>
    <mergeCell ref="B47:C47"/>
    <mergeCell ref="B63:C63"/>
    <mergeCell ref="L23:N23"/>
    <mergeCell ref="B25:E25"/>
    <mergeCell ref="B26:E26"/>
    <mergeCell ref="B27:E27"/>
    <mergeCell ref="A29:N29"/>
    <mergeCell ref="A31:A32"/>
    <mergeCell ref="B44:C44"/>
    <mergeCell ref="A4:N4"/>
    <mergeCell ref="B52:C52"/>
    <mergeCell ref="A17:L17"/>
    <mergeCell ref="B58:C58"/>
    <mergeCell ref="B19:N19"/>
    <mergeCell ref="B46:C46"/>
    <mergeCell ref="B13:G13"/>
    <mergeCell ref="B14:G14"/>
    <mergeCell ref="B16:G16"/>
    <mergeCell ref="B18:D18"/>
    <mergeCell ref="B20:N20"/>
    <mergeCell ref="A28:N28"/>
    <mergeCell ref="B15:N15"/>
    <mergeCell ref="I36:K36"/>
    <mergeCell ref="K1:N3"/>
    <mergeCell ref="A23:A24"/>
    <mergeCell ref="B23:E24"/>
    <mergeCell ref="F23:H23"/>
    <mergeCell ref="I23:K23"/>
    <mergeCell ref="A5:M5"/>
  </mergeCells>
  <printOptions horizontalCentered="1"/>
  <pageMargins left="0" right="0" top="0" bottom="0" header="0" footer="0"/>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R102"/>
  <sheetViews>
    <sheetView zoomScaleSheetLayoutView="85" zoomScalePageLayoutView="0" workbookViewId="0" topLeftCell="A1">
      <selection activeCell="B26" sqref="B26:E26"/>
    </sheetView>
  </sheetViews>
  <sheetFormatPr defaultColWidth="9.00390625" defaultRowHeight="12.75"/>
  <cols>
    <col min="1" max="1" width="6.25390625" style="0" customWidth="1"/>
    <col min="2" max="2" width="20.75390625" style="0" customWidth="1"/>
    <col min="3" max="3" width="26.125" style="0" customWidth="1"/>
    <col min="4" max="4" width="14.25390625" style="0" customWidth="1"/>
    <col min="5" max="5" width="17.875" style="0" customWidth="1"/>
    <col min="6" max="6" width="11.125" style="0" customWidth="1"/>
    <col min="7" max="7" width="11.75390625" style="0" customWidth="1"/>
    <col min="8" max="8" width="11.625" style="0" customWidth="1"/>
    <col min="9" max="9" width="14.875" style="0" customWidth="1"/>
    <col min="10" max="10" width="10.625" style="0" customWidth="1"/>
    <col min="11" max="11" width="13.00390625" style="0" customWidth="1"/>
    <col min="12" max="12" width="11.25390625" style="0" customWidth="1"/>
    <col min="13" max="13" width="10.375" style="0" customWidth="1"/>
    <col min="14" max="14" width="12.00390625" style="0" customWidth="1"/>
    <col min="17" max="17" width="11.25390625" style="0" bestFit="1" customWidth="1"/>
  </cols>
  <sheetData>
    <row r="1" spans="1:14" ht="12" customHeight="1">
      <c r="A1" s="1"/>
      <c r="B1" s="1"/>
      <c r="C1" s="1"/>
      <c r="D1" s="1"/>
      <c r="E1" s="14"/>
      <c r="F1" s="14"/>
      <c r="G1" s="14"/>
      <c r="H1" s="14"/>
      <c r="I1" s="14"/>
      <c r="J1" s="14"/>
      <c r="K1" s="819" t="s">
        <v>170</v>
      </c>
      <c r="L1" s="819"/>
      <c r="M1" s="819"/>
      <c r="N1" s="819"/>
    </row>
    <row r="2" spans="1:14" ht="11.25" customHeight="1">
      <c r="A2" s="1"/>
      <c r="B2" s="1"/>
      <c r="C2" s="1"/>
      <c r="D2" s="1"/>
      <c r="E2" s="14"/>
      <c r="F2" s="14"/>
      <c r="G2" s="14"/>
      <c r="H2" s="14"/>
      <c r="I2" s="14"/>
      <c r="J2" s="14"/>
      <c r="K2" s="819"/>
      <c r="L2" s="819"/>
      <c r="M2" s="819"/>
      <c r="N2" s="819"/>
    </row>
    <row r="3" spans="1:14" ht="8.25" customHeight="1">
      <c r="A3" s="1"/>
      <c r="B3" s="1"/>
      <c r="C3" s="1"/>
      <c r="D3" s="1"/>
      <c r="E3" s="14"/>
      <c r="F3" s="14"/>
      <c r="G3" s="14"/>
      <c r="H3" s="14"/>
      <c r="I3" s="14"/>
      <c r="J3" s="14"/>
      <c r="K3" s="819"/>
      <c r="L3" s="819"/>
      <c r="M3" s="819"/>
      <c r="N3" s="819"/>
    </row>
    <row r="4" spans="1:14" ht="11.25" customHeight="1">
      <c r="A4" s="900" t="s">
        <v>0</v>
      </c>
      <c r="B4" s="900"/>
      <c r="C4" s="900"/>
      <c r="D4" s="900"/>
      <c r="E4" s="900"/>
      <c r="F4" s="900"/>
      <c r="G4" s="900"/>
      <c r="H4" s="900"/>
      <c r="I4" s="900"/>
      <c r="J4" s="900"/>
      <c r="K4" s="900"/>
      <c r="L4" s="900"/>
      <c r="M4" s="900"/>
      <c r="N4" s="900"/>
    </row>
    <row r="5" spans="1:17" ht="10.5" customHeight="1">
      <c r="A5" s="901" t="s">
        <v>250</v>
      </c>
      <c r="B5" s="901"/>
      <c r="C5" s="901"/>
      <c r="D5" s="901"/>
      <c r="E5" s="901"/>
      <c r="F5" s="901"/>
      <c r="G5" s="901"/>
      <c r="H5" s="901"/>
      <c r="I5" s="901"/>
      <c r="J5" s="901"/>
      <c r="K5" s="901"/>
      <c r="L5" s="901"/>
      <c r="M5" s="901"/>
      <c r="N5" s="47"/>
      <c r="Q5">
        <v>2018</v>
      </c>
    </row>
    <row r="6" spans="1:17" ht="15">
      <c r="A6" s="18" t="s">
        <v>120</v>
      </c>
      <c r="B6" s="109">
        <v>1010000</v>
      </c>
      <c r="C6" s="42" t="s">
        <v>16</v>
      </c>
      <c r="D6" s="109"/>
      <c r="E6" s="158"/>
      <c r="F6" s="42"/>
      <c r="G6" s="42"/>
      <c r="H6" s="43"/>
      <c r="I6" s="43"/>
      <c r="J6" s="43"/>
      <c r="K6" s="43"/>
      <c r="L6" s="43"/>
      <c r="M6" s="43"/>
      <c r="N6" s="43"/>
      <c r="P6" s="96" t="s">
        <v>124</v>
      </c>
      <c r="Q6" s="13">
        <v>73115.13</v>
      </c>
    </row>
    <row r="7" spans="1:18" ht="10.5" customHeight="1">
      <c r="A7" s="18" t="s">
        <v>73</v>
      </c>
      <c r="B7" s="27" t="s">
        <v>74</v>
      </c>
      <c r="C7" s="30" t="s">
        <v>72</v>
      </c>
      <c r="D7" s="27"/>
      <c r="F7" s="14"/>
      <c r="G7" s="14"/>
      <c r="H7" s="33"/>
      <c r="I7" s="33"/>
      <c r="J7" s="33"/>
      <c r="K7" s="14"/>
      <c r="L7" s="14"/>
      <c r="M7" s="14"/>
      <c r="N7" s="79"/>
      <c r="P7" s="96" t="s">
        <v>125</v>
      </c>
      <c r="Q7" s="13">
        <v>34865.18</v>
      </c>
      <c r="R7">
        <f>SUM(Q6:Q7)</f>
        <v>107980.31</v>
      </c>
    </row>
    <row r="8" spans="1:17" ht="15">
      <c r="A8" s="18" t="s">
        <v>121</v>
      </c>
      <c r="B8" s="109">
        <v>1010000</v>
      </c>
      <c r="C8" s="42" t="s">
        <v>16</v>
      </c>
      <c r="D8" s="109"/>
      <c r="E8" s="158"/>
      <c r="F8" s="42"/>
      <c r="G8" s="42"/>
      <c r="H8" s="43"/>
      <c r="I8" s="43"/>
      <c r="J8" s="33"/>
      <c r="K8" s="14"/>
      <c r="L8" s="14"/>
      <c r="M8" s="14"/>
      <c r="N8" s="14"/>
      <c r="P8" s="96" t="s">
        <v>126</v>
      </c>
      <c r="Q8">
        <v>99924.94</v>
      </c>
    </row>
    <row r="9" spans="1:18" ht="9.75" customHeight="1">
      <c r="A9" s="18" t="s">
        <v>75</v>
      </c>
      <c r="B9" s="27" t="s">
        <v>74</v>
      </c>
      <c r="C9" s="30" t="s">
        <v>72</v>
      </c>
      <c r="D9" s="27"/>
      <c r="F9" s="14"/>
      <c r="G9" s="14"/>
      <c r="H9" s="14"/>
      <c r="I9" s="14"/>
      <c r="J9" s="14"/>
      <c r="K9" s="14"/>
      <c r="L9" s="14"/>
      <c r="M9" s="33"/>
      <c r="N9" s="33"/>
      <c r="Q9" s="99">
        <f>SUM(Q6:Q8)</f>
        <v>207905.25</v>
      </c>
      <c r="R9" s="13">
        <f>Q9/1000</f>
        <v>207.90525</v>
      </c>
    </row>
    <row r="10" spans="1:18" ht="19.5" customHeight="1">
      <c r="A10" s="14" t="s">
        <v>119</v>
      </c>
      <c r="B10" s="107">
        <v>1014030</v>
      </c>
      <c r="C10" s="108" t="s">
        <v>105</v>
      </c>
      <c r="D10" s="777" t="s">
        <v>135</v>
      </c>
      <c r="E10" s="777"/>
      <c r="F10" s="777"/>
      <c r="G10" s="777"/>
      <c r="H10" s="777"/>
      <c r="I10" s="777"/>
      <c r="J10" s="777"/>
      <c r="M10" s="53"/>
      <c r="N10" s="53"/>
      <c r="R10" s="13"/>
    </row>
    <row r="11" spans="1:18" ht="12" customHeight="1">
      <c r="A11" s="14" t="s">
        <v>77</v>
      </c>
      <c r="B11" s="27" t="s">
        <v>115</v>
      </c>
      <c r="C11" s="27" t="s">
        <v>116</v>
      </c>
      <c r="D11" s="876" t="s">
        <v>76</v>
      </c>
      <c r="E11" s="876"/>
      <c r="F11" s="876"/>
      <c r="G11" s="876"/>
      <c r="H11" s="876"/>
      <c r="I11" s="876"/>
      <c r="J11" s="876"/>
      <c r="M11" s="24"/>
      <c r="N11" s="24"/>
      <c r="R11" s="13"/>
    </row>
    <row r="12" spans="1:18" ht="9.75" customHeight="1">
      <c r="A12" s="206">
        <v>4</v>
      </c>
      <c r="B12" s="880" t="s">
        <v>174</v>
      </c>
      <c r="C12" s="880"/>
      <c r="D12" s="880"/>
      <c r="E12" s="880"/>
      <c r="F12" s="880"/>
      <c r="G12" s="880"/>
      <c r="H12" s="14"/>
      <c r="I12" s="14"/>
      <c r="J12" s="14"/>
      <c r="K12" s="14"/>
      <c r="L12" s="14"/>
      <c r="M12" s="24"/>
      <c r="N12" s="24"/>
      <c r="R12" s="13"/>
    </row>
    <row r="13" spans="1:18" ht="14.25" customHeight="1">
      <c r="A13" s="207" t="s">
        <v>175</v>
      </c>
      <c r="B13" s="882" t="s">
        <v>176</v>
      </c>
      <c r="C13" s="883"/>
      <c r="D13" s="883"/>
      <c r="E13" s="883"/>
      <c r="F13" s="883"/>
      <c r="G13" s="883"/>
      <c r="H13" s="883"/>
      <c r="I13" s="883"/>
      <c r="J13" s="883"/>
      <c r="K13" s="883"/>
      <c r="L13" s="14"/>
      <c r="M13" s="24"/>
      <c r="N13" s="24"/>
      <c r="R13" s="13"/>
    </row>
    <row r="14" spans="1:18" ht="16.5" customHeight="1">
      <c r="A14" s="208"/>
      <c r="B14" s="884" t="s">
        <v>208</v>
      </c>
      <c r="C14" s="885"/>
      <c r="D14" s="885"/>
      <c r="E14" s="885"/>
      <c r="F14" s="885"/>
      <c r="G14" s="885"/>
      <c r="H14" s="885"/>
      <c r="I14" s="885"/>
      <c r="J14" s="885"/>
      <c r="K14" s="885"/>
      <c r="L14" s="885"/>
      <c r="M14" s="885"/>
      <c r="N14" s="885"/>
      <c r="R14" s="13"/>
    </row>
    <row r="15" spans="1:18" ht="15.75" customHeight="1">
      <c r="A15" s="206">
        <v>5</v>
      </c>
      <c r="B15" s="880" t="s">
        <v>206</v>
      </c>
      <c r="C15" s="880"/>
      <c r="D15" s="880"/>
      <c r="E15" s="880"/>
      <c r="F15" s="880"/>
      <c r="G15" s="880"/>
      <c r="H15" s="14"/>
      <c r="I15" s="14"/>
      <c r="J15" s="14"/>
      <c r="K15" s="14"/>
      <c r="L15" s="14"/>
      <c r="M15" s="24"/>
      <c r="N15" s="24"/>
      <c r="R15" s="13"/>
    </row>
    <row r="16" spans="1:18" ht="9.75" customHeight="1">
      <c r="A16" s="209"/>
      <c r="B16" s="886" t="s">
        <v>209</v>
      </c>
      <c r="C16" s="886"/>
      <c r="D16" s="886"/>
      <c r="E16" s="886"/>
      <c r="F16" s="886"/>
      <c r="G16" s="886"/>
      <c r="H16" s="886"/>
      <c r="I16" s="886"/>
      <c r="J16" s="886"/>
      <c r="K16" s="886"/>
      <c r="L16" s="886"/>
      <c r="M16" s="886"/>
      <c r="N16" s="886"/>
      <c r="R16" s="13"/>
    </row>
    <row r="17" spans="1:18" ht="18" customHeight="1">
      <c r="A17" s="206">
        <v>6</v>
      </c>
      <c r="B17" s="881" t="s">
        <v>180</v>
      </c>
      <c r="C17" s="881"/>
      <c r="D17" s="881"/>
      <c r="E17" s="209"/>
      <c r="F17" s="209"/>
      <c r="G17" s="209"/>
      <c r="H17" s="14"/>
      <c r="I17" s="14"/>
      <c r="J17" s="14"/>
      <c r="K17" s="14"/>
      <c r="L17" s="14"/>
      <c r="M17" s="24"/>
      <c r="N17" s="24"/>
      <c r="R17" s="13"/>
    </row>
    <row r="18" spans="1:18" ht="11.25" customHeight="1">
      <c r="A18" s="207" t="s">
        <v>175</v>
      </c>
      <c r="B18" s="882" t="s">
        <v>181</v>
      </c>
      <c r="C18" s="883"/>
      <c r="D18" s="883"/>
      <c r="E18" s="883"/>
      <c r="F18" s="883"/>
      <c r="G18" s="883"/>
      <c r="H18" s="883"/>
      <c r="I18" s="883"/>
      <c r="J18" s="883"/>
      <c r="K18" s="883"/>
      <c r="L18" s="883"/>
      <c r="M18" s="883"/>
      <c r="N18" s="883"/>
      <c r="Q18">
        <v>2019</v>
      </c>
      <c r="R18" s="13"/>
    </row>
    <row r="19" spans="1:18" ht="24" customHeight="1">
      <c r="A19" s="195">
        <v>1</v>
      </c>
      <c r="B19" s="887" t="s">
        <v>210</v>
      </c>
      <c r="C19" s="888"/>
      <c r="D19" s="888"/>
      <c r="E19" s="888"/>
      <c r="F19" s="888"/>
      <c r="G19" s="888"/>
      <c r="H19" s="888"/>
      <c r="I19" s="888"/>
      <c r="J19" s="888"/>
      <c r="K19" s="888"/>
      <c r="L19" s="888"/>
      <c r="M19" s="888"/>
      <c r="N19" s="888"/>
      <c r="R19" s="13"/>
    </row>
    <row r="20" spans="1:18" ht="12.75" customHeight="1">
      <c r="A20" s="176">
        <v>7</v>
      </c>
      <c r="B20" s="125" t="s">
        <v>183</v>
      </c>
      <c r="C20" s="125"/>
      <c r="D20" s="125"/>
      <c r="E20" s="14"/>
      <c r="F20" s="14"/>
      <c r="G20" s="14"/>
      <c r="H20" s="14"/>
      <c r="I20" s="14"/>
      <c r="J20" s="14"/>
      <c r="K20" s="14"/>
      <c r="M20" s="14"/>
      <c r="N20" s="40" t="s">
        <v>184</v>
      </c>
      <c r="P20" s="96" t="s">
        <v>124</v>
      </c>
      <c r="Q20" s="13">
        <v>153185.56</v>
      </c>
      <c r="R20" s="13"/>
    </row>
    <row r="21" spans="1:18" ht="18.75" customHeight="1">
      <c r="A21" s="824" t="s">
        <v>7</v>
      </c>
      <c r="B21" s="785" t="s">
        <v>185</v>
      </c>
      <c r="C21" s="785"/>
      <c r="D21" s="785"/>
      <c r="E21" s="785"/>
      <c r="F21" s="828" t="s">
        <v>238</v>
      </c>
      <c r="G21" s="829"/>
      <c r="H21" s="830"/>
      <c r="I21" s="828" t="s">
        <v>239</v>
      </c>
      <c r="J21" s="829"/>
      <c r="K21" s="830"/>
      <c r="L21" s="828" t="s">
        <v>3</v>
      </c>
      <c r="M21" s="829"/>
      <c r="N21" s="830"/>
      <c r="P21" s="96" t="s">
        <v>125</v>
      </c>
      <c r="Q21" s="13">
        <v>15919.21</v>
      </c>
      <c r="R21" s="13"/>
    </row>
    <row r="22" spans="1:18" ht="12" customHeight="1">
      <c r="A22" s="824"/>
      <c r="B22" s="785"/>
      <c r="C22" s="785"/>
      <c r="D22" s="785"/>
      <c r="E22" s="785"/>
      <c r="F22" s="17" t="s">
        <v>229</v>
      </c>
      <c r="G22" s="17" t="s">
        <v>188</v>
      </c>
      <c r="H22" s="17" t="s">
        <v>6</v>
      </c>
      <c r="I22" s="17" t="s">
        <v>4</v>
      </c>
      <c r="J22" s="17" t="s">
        <v>188</v>
      </c>
      <c r="K22" s="17" t="s">
        <v>6</v>
      </c>
      <c r="L22" s="17" t="s">
        <v>4</v>
      </c>
      <c r="M22" s="17" t="s">
        <v>188</v>
      </c>
      <c r="N22" s="17" t="s">
        <v>6</v>
      </c>
      <c r="Q22">
        <f>SUM(Q20:Q21)</f>
        <v>169104.77</v>
      </c>
      <c r="R22" s="13">
        <f>Q22/1000</f>
        <v>169.10477</v>
      </c>
    </row>
    <row r="23" spans="1:17" ht="12.75">
      <c r="A23" s="17">
        <v>1</v>
      </c>
      <c r="B23" s="802">
        <v>2</v>
      </c>
      <c r="C23" s="803"/>
      <c r="D23" s="803"/>
      <c r="E23" s="804"/>
      <c r="F23" s="17">
        <v>3</v>
      </c>
      <c r="G23" s="17">
        <v>4</v>
      </c>
      <c r="H23" s="17">
        <v>5</v>
      </c>
      <c r="I23" s="17">
        <v>6</v>
      </c>
      <c r="J23" s="17">
        <v>7</v>
      </c>
      <c r="K23" s="17">
        <v>8</v>
      </c>
      <c r="L23" s="17">
        <v>9</v>
      </c>
      <c r="M23" s="17">
        <v>10</v>
      </c>
      <c r="N23" s="17">
        <v>11</v>
      </c>
      <c r="P23" s="96" t="s">
        <v>126</v>
      </c>
      <c r="Q23" s="375">
        <v>79982</v>
      </c>
    </row>
    <row r="24" spans="1:17" ht="45.75" customHeight="1">
      <c r="A24" s="72">
        <v>1</v>
      </c>
      <c r="B24" s="859" t="str">
        <f>'[1]Біб (7)'!$B$28</f>
        <v>Забезпечення доступності для громадян документів та інформації ,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v>
      </c>
      <c r="C24" s="860"/>
      <c r="D24" s="860"/>
      <c r="E24" s="861"/>
      <c r="F24" s="497">
        <v>4791130.86</v>
      </c>
      <c r="G24" s="574">
        <v>219000</v>
      </c>
      <c r="H24" s="433">
        <f>F24+G24</f>
        <v>5010130.86</v>
      </c>
      <c r="I24" s="497">
        <v>4782018</v>
      </c>
      <c r="J24" s="574">
        <v>169104</v>
      </c>
      <c r="K24" s="433">
        <f>I24+J24</f>
        <v>4951122</v>
      </c>
      <c r="L24" s="496">
        <f aca="true" t="shared" si="0" ref="L24:N27">I24-F24</f>
        <v>-9112.860000000335</v>
      </c>
      <c r="M24" s="356">
        <f t="shared" si="0"/>
        <v>-49896</v>
      </c>
      <c r="N24" s="357">
        <f t="shared" si="0"/>
        <v>-59008.860000000335</v>
      </c>
      <c r="Q24" s="374"/>
    </row>
    <row r="25" spans="1:14" ht="18" customHeight="1">
      <c r="A25" s="215">
        <v>2</v>
      </c>
      <c r="B25" s="894" t="s">
        <v>227</v>
      </c>
      <c r="C25" s="895"/>
      <c r="D25" s="895"/>
      <c r="E25" s="896"/>
      <c r="F25" s="497"/>
      <c r="G25" s="574">
        <v>50000</v>
      </c>
      <c r="H25" s="433">
        <f>F25+G25</f>
        <v>50000</v>
      </c>
      <c r="I25" s="497"/>
      <c r="J25" s="574">
        <v>49982</v>
      </c>
      <c r="K25" s="433">
        <f>I25+J25</f>
        <v>49982</v>
      </c>
      <c r="L25" s="496">
        <f t="shared" si="0"/>
        <v>0</v>
      </c>
      <c r="M25" s="377">
        <f t="shared" si="0"/>
        <v>-18</v>
      </c>
      <c r="N25" s="377">
        <f t="shared" si="0"/>
        <v>-18</v>
      </c>
    </row>
    <row r="26" spans="1:14" ht="12.75" customHeight="1">
      <c r="A26" s="215">
        <v>3</v>
      </c>
      <c r="B26" s="825" t="s">
        <v>228</v>
      </c>
      <c r="C26" s="826"/>
      <c r="D26" s="826"/>
      <c r="E26" s="827"/>
      <c r="F26" s="574"/>
      <c r="G26" s="574">
        <v>30000</v>
      </c>
      <c r="H26" s="433">
        <f>F26+G26</f>
        <v>30000</v>
      </c>
      <c r="I26" s="597"/>
      <c r="J26" s="574">
        <v>30000</v>
      </c>
      <c r="K26" s="433">
        <f>I26+J26</f>
        <v>30000</v>
      </c>
      <c r="L26" s="496">
        <f t="shared" si="0"/>
        <v>0</v>
      </c>
      <c r="M26" s="356">
        <f t="shared" si="0"/>
        <v>0</v>
      </c>
      <c r="N26" s="356">
        <f t="shared" si="0"/>
        <v>0</v>
      </c>
    </row>
    <row r="27" spans="1:14" ht="15.75" customHeight="1">
      <c r="A27" s="213"/>
      <c r="B27" s="785" t="s">
        <v>218</v>
      </c>
      <c r="C27" s="785"/>
      <c r="D27" s="785"/>
      <c r="E27" s="785"/>
      <c r="F27" s="574">
        <f>SUM(F24:F26)</f>
        <v>4791130.86</v>
      </c>
      <c r="G27" s="574">
        <f>SUM(G24:G26)</f>
        <v>299000</v>
      </c>
      <c r="H27" s="433">
        <f>F27+G27</f>
        <v>5090130.86</v>
      </c>
      <c r="I27" s="574">
        <f>SUM(I24:I26)</f>
        <v>4782018</v>
      </c>
      <c r="J27" s="574">
        <f>SUM(J24:J26)</f>
        <v>249086</v>
      </c>
      <c r="K27" s="433">
        <f>I27+J27</f>
        <v>5031104</v>
      </c>
      <c r="L27" s="496">
        <f t="shared" si="0"/>
        <v>-9112.860000000335</v>
      </c>
      <c r="M27" s="356">
        <f t="shared" si="0"/>
        <v>-49914</v>
      </c>
      <c r="N27" s="356">
        <f t="shared" si="0"/>
        <v>-59026.860000000335</v>
      </c>
    </row>
    <row r="28" spans="1:16" ht="8.25" customHeight="1">
      <c r="A28" s="786"/>
      <c r="B28" s="786"/>
      <c r="C28" s="786"/>
      <c r="D28" s="786"/>
      <c r="E28" s="786"/>
      <c r="F28" s="786"/>
      <c r="G28" s="786"/>
      <c r="H28" s="786"/>
      <c r="I28" s="786"/>
      <c r="J28" s="786"/>
      <c r="K28" s="786"/>
      <c r="L28" s="786"/>
      <c r="M28" s="786"/>
      <c r="N28" s="786"/>
      <c r="O28" s="14"/>
      <c r="P28" s="14"/>
    </row>
    <row r="29" spans="1:16" ht="20.25" customHeight="1">
      <c r="A29" s="176">
        <v>8</v>
      </c>
      <c r="B29" s="30" t="s">
        <v>186</v>
      </c>
      <c r="C29" s="125"/>
      <c r="D29" s="125"/>
      <c r="E29" s="14"/>
      <c r="F29" s="14"/>
      <c r="G29" s="14"/>
      <c r="H29" s="14"/>
      <c r="I29" s="14"/>
      <c r="J29" s="14"/>
      <c r="K29" s="14"/>
      <c r="M29" s="14"/>
      <c r="N29" s="40" t="s">
        <v>184</v>
      </c>
      <c r="O29" s="14"/>
      <c r="P29" s="14"/>
    </row>
    <row r="30" spans="1:16" ht="9" customHeight="1">
      <c r="A30" s="824" t="s">
        <v>7</v>
      </c>
      <c r="B30" s="824" t="s">
        <v>185</v>
      </c>
      <c r="C30" s="824"/>
      <c r="D30" s="824"/>
      <c r="E30" s="824"/>
      <c r="F30" s="788" t="s">
        <v>1</v>
      </c>
      <c r="G30" s="810"/>
      <c r="H30" s="789"/>
      <c r="I30" s="788" t="s">
        <v>2</v>
      </c>
      <c r="J30" s="810"/>
      <c r="K30" s="789"/>
      <c r="L30" s="788" t="s">
        <v>3</v>
      </c>
      <c r="M30" s="810"/>
      <c r="N30" s="789"/>
      <c r="O30" s="14"/>
      <c r="P30" s="14"/>
    </row>
    <row r="31" spans="1:17" ht="9.75" customHeight="1">
      <c r="A31" s="824"/>
      <c r="B31" s="824"/>
      <c r="C31" s="824"/>
      <c r="D31" s="824"/>
      <c r="E31" s="824"/>
      <c r="F31" s="54" t="s">
        <v>4</v>
      </c>
      <c r="G31" s="54" t="s">
        <v>5</v>
      </c>
      <c r="H31" s="54" t="s">
        <v>6</v>
      </c>
      <c r="I31" s="54" t="s">
        <v>4</v>
      </c>
      <c r="J31" s="54" t="s">
        <v>5</v>
      </c>
      <c r="K31" s="54" t="s">
        <v>6</v>
      </c>
      <c r="L31" s="54" t="s">
        <v>4</v>
      </c>
      <c r="M31" s="54" t="s">
        <v>5</v>
      </c>
      <c r="N31" s="54" t="s">
        <v>6</v>
      </c>
      <c r="O31" s="14"/>
      <c r="P31" s="14"/>
      <c r="Q31" s="78"/>
    </row>
    <row r="32" spans="1:16" ht="8.25" customHeight="1">
      <c r="A32" s="54">
        <v>1</v>
      </c>
      <c r="B32" s="788">
        <v>2</v>
      </c>
      <c r="C32" s="810"/>
      <c r="D32" s="810"/>
      <c r="E32" s="789"/>
      <c r="F32" s="54">
        <v>3</v>
      </c>
      <c r="G32" s="54">
        <v>4</v>
      </c>
      <c r="H32" s="54">
        <v>5</v>
      </c>
      <c r="I32" s="54">
        <v>6</v>
      </c>
      <c r="J32" s="54">
        <v>7</v>
      </c>
      <c r="K32" s="54">
        <v>8</v>
      </c>
      <c r="L32" s="54">
        <v>9</v>
      </c>
      <c r="M32" s="54">
        <v>10</v>
      </c>
      <c r="N32" s="54">
        <v>11</v>
      </c>
      <c r="O32" s="14"/>
      <c r="P32" s="14"/>
    </row>
    <row r="33" spans="1:16" ht="7.5" customHeight="1">
      <c r="A33" s="183"/>
      <c r="B33" s="837"/>
      <c r="C33" s="838"/>
      <c r="D33" s="838"/>
      <c r="E33" s="839"/>
      <c r="F33" s="184"/>
      <c r="G33" s="185"/>
      <c r="H33" s="184"/>
      <c r="I33" s="186"/>
      <c r="J33" s="185"/>
      <c r="K33" s="184"/>
      <c r="L33" s="187"/>
      <c r="M33" s="188"/>
      <c r="N33" s="189"/>
      <c r="O33" s="14"/>
      <c r="P33" s="14"/>
    </row>
    <row r="34" spans="1:14" ht="16.5" customHeight="1">
      <c r="A34" s="176">
        <v>9</v>
      </c>
      <c r="B34" s="14" t="s">
        <v>187</v>
      </c>
      <c r="C34" s="14"/>
      <c r="D34" s="14"/>
      <c r="E34" s="14"/>
      <c r="F34" s="14"/>
      <c r="G34" s="14"/>
      <c r="H34" s="14"/>
      <c r="I34" s="14"/>
      <c r="J34" s="14"/>
      <c r="K34" s="14"/>
      <c r="L34" s="14"/>
      <c r="M34" s="14"/>
      <c r="N34" s="14"/>
    </row>
    <row r="35" spans="1:14" ht="15.75" customHeight="1">
      <c r="A35" s="16" t="s">
        <v>7</v>
      </c>
      <c r="B35" s="831" t="s">
        <v>8</v>
      </c>
      <c r="C35" s="832"/>
      <c r="D35" s="835" t="s">
        <v>9</v>
      </c>
      <c r="E35" s="835" t="s">
        <v>10</v>
      </c>
      <c r="F35" s="818" t="s">
        <v>240</v>
      </c>
      <c r="G35" s="818"/>
      <c r="H35" s="818"/>
      <c r="I35" s="818" t="s">
        <v>241</v>
      </c>
      <c r="J35" s="818"/>
      <c r="K35" s="818"/>
      <c r="L35" s="817" t="s">
        <v>3</v>
      </c>
      <c r="M35" s="817"/>
      <c r="N35" s="817"/>
    </row>
    <row r="36" spans="1:14" ht="12.75" customHeight="1">
      <c r="A36" s="16"/>
      <c r="B36" s="833"/>
      <c r="C36" s="834"/>
      <c r="D36" s="836"/>
      <c r="E36" s="836"/>
      <c r="F36" s="17" t="s">
        <v>4</v>
      </c>
      <c r="G36" s="17" t="s">
        <v>188</v>
      </c>
      <c r="H36" s="17" t="s">
        <v>189</v>
      </c>
      <c r="I36" s="17" t="s">
        <v>4</v>
      </c>
      <c r="J36" s="17" t="s">
        <v>188</v>
      </c>
      <c r="K36" s="17" t="s">
        <v>189</v>
      </c>
      <c r="L36" s="17" t="s">
        <v>193</v>
      </c>
      <c r="M36" s="17" t="s">
        <v>188</v>
      </c>
      <c r="N36" s="17" t="s">
        <v>189</v>
      </c>
    </row>
    <row r="37" spans="1:14" ht="12.75" customHeight="1">
      <c r="A37" s="54">
        <v>1</v>
      </c>
      <c r="B37" s="788">
        <f>A37+1</f>
        <v>2</v>
      </c>
      <c r="C37" s="789"/>
      <c r="D37" s="174">
        <f>B37+1</f>
        <v>3</v>
      </c>
      <c r="E37" s="54">
        <f>D37+1</f>
        <v>4</v>
      </c>
      <c r="F37" s="54">
        <f>E37+1</f>
        <v>5</v>
      </c>
      <c r="G37" s="54">
        <f>F37+1</f>
        <v>6</v>
      </c>
      <c r="H37" s="54">
        <f aca="true" t="shared" si="1" ref="H37:N37">G37+1</f>
        <v>7</v>
      </c>
      <c r="I37" s="54">
        <f t="shared" si="1"/>
        <v>8</v>
      </c>
      <c r="J37" s="54">
        <f t="shared" si="1"/>
        <v>9</v>
      </c>
      <c r="K37" s="54">
        <f t="shared" si="1"/>
        <v>10</v>
      </c>
      <c r="L37" s="54">
        <f t="shared" si="1"/>
        <v>11</v>
      </c>
      <c r="M37" s="54">
        <f t="shared" si="1"/>
        <v>12</v>
      </c>
      <c r="N37" s="54">
        <f t="shared" si="1"/>
        <v>13</v>
      </c>
    </row>
    <row r="38" spans="1:14" ht="29.25" customHeight="1">
      <c r="A38" s="114">
        <v>1</v>
      </c>
      <c r="B38" s="889" t="str">
        <f>B24</f>
        <v>Забезпечення доступності для громадян документів та інформації ,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v>
      </c>
      <c r="C38" s="890"/>
      <c r="D38" s="890"/>
      <c r="E38" s="890"/>
      <c r="F38" s="890"/>
      <c r="G38" s="890"/>
      <c r="H38" s="890"/>
      <c r="I38" s="890"/>
      <c r="J38" s="890"/>
      <c r="K38" s="890"/>
      <c r="L38" s="890"/>
      <c r="M38" s="890"/>
      <c r="N38" s="891"/>
    </row>
    <row r="39" spans="1:14" ht="10.5" customHeight="1">
      <c r="A39" s="215">
        <v>1</v>
      </c>
      <c r="B39" s="783" t="s">
        <v>190</v>
      </c>
      <c r="C39" s="784"/>
      <c r="D39" s="231"/>
      <c r="E39" s="231"/>
      <c r="F39" s="231"/>
      <c r="G39" s="231"/>
      <c r="H39" s="231"/>
      <c r="I39" s="231"/>
      <c r="J39" s="231"/>
      <c r="K39" s="231"/>
      <c r="L39" s="231"/>
      <c r="M39" s="231"/>
      <c r="N39" s="231"/>
    </row>
    <row r="40" spans="1:14" ht="13.5" customHeight="1">
      <c r="A40" s="21"/>
      <c r="B40" s="892" t="s">
        <v>17</v>
      </c>
      <c r="C40" s="893"/>
      <c r="D40" s="214" t="s">
        <v>18</v>
      </c>
      <c r="E40" s="251"/>
      <c r="F40" s="113">
        <v>6</v>
      </c>
      <c r="G40" s="112"/>
      <c r="H40" s="116">
        <f aca="true" t="shared" si="2" ref="H40:H45">F40+G40</f>
        <v>6</v>
      </c>
      <c r="I40" s="113">
        <v>6</v>
      </c>
      <c r="J40" s="112"/>
      <c r="K40" s="116">
        <f aca="true" t="shared" si="3" ref="K40:K45">I40+J40</f>
        <v>6</v>
      </c>
      <c r="L40" s="495">
        <f aca="true" t="shared" si="4" ref="L40:N45">I40-F40</f>
        <v>0</v>
      </c>
      <c r="M40" s="495">
        <f t="shared" si="4"/>
        <v>0</v>
      </c>
      <c r="N40" s="495">
        <f t="shared" si="4"/>
        <v>0</v>
      </c>
    </row>
    <row r="41" spans="1:14" ht="13.5" customHeight="1">
      <c r="A41" s="21"/>
      <c r="B41" s="781" t="s">
        <v>149</v>
      </c>
      <c r="C41" s="782"/>
      <c r="D41" s="214" t="s">
        <v>18</v>
      </c>
      <c r="E41" s="214" t="s">
        <v>19</v>
      </c>
      <c r="F41" s="113">
        <f>SUM(F42:F44)</f>
        <v>47.5</v>
      </c>
      <c r="G41" s="112"/>
      <c r="H41" s="116">
        <f t="shared" si="2"/>
        <v>47.5</v>
      </c>
      <c r="I41" s="113">
        <f>SUM(I42:I44)</f>
        <v>47.5</v>
      </c>
      <c r="J41" s="112"/>
      <c r="K41" s="116">
        <f t="shared" si="3"/>
        <v>47.5</v>
      </c>
      <c r="L41" s="495">
        <f t="shared" si="4"/>
        <v>0</v>
      </c>
      <c r="M41" s="495">
        <f t="shared" si="4"/>
        <v>0</v>
      </c>
      <c r="N41" s="495">
        <f t="shared" si="4"/>
        <v>0</v>
      </c>
    </row>
    <row r="42" spans="1:14" ht="17.25" customHeight="1">
      <c r="A42" s="21"/>
      <c r="B42" s="781" t="s">
        <v>230</v>
      </c>
      <c r="C42" s="782"/>
      <c r="D42" s="214" t="s">
        <v>18</v>
      </c>
      <c r="E42" s="216">
        <v>0</v>
      </c>
      <c r="F42" s="113">
        <v>6</v>
      </c>
      <c r="G42" s="112"/>
      <c r="H42" s="116">
        <f t="shared" si="2"/>
        <v>6</v>
      </c>
      <c r="I42" s="113">
        <v>6</v>
      </c>
      <c r="J42" s="112"/>
      <c r="K42" s="116">
        <f t="shared" si="3"/>
        <v>6</v>
      </c>
      <c r="L42" s="495">
        <f t="shared" si="4"/>
        <v>0</v>
      </c>
      <c r="M42" s="495">
        <f t="shared" si="4"/>
        <v>0</v>
      </c>
      <c r="N42" s="495">
        <f t="shared" si="4"/>
        <v>0</v>
      </c>
    </row>
    <row r="43" spans="1:14" ht="14.25" customHeight="1">
      <c r="A43" s="21"/>
      <c r="B43" s="863" t="s">
        <v>224</v>
      </c>
      <c r="C43" s="864"/>
      <c r="D43" s="214" t="s">
        <v>18</v>
      </c>
      <c r="E43" s="216">
        <v>0</v>
      </c>
      <c r="F43" s="113">
        <v>29</v>
      </c>
      <c r="G43" s="112"/>
      <c r="H43" s="116">
        <f t="shared" si="2"/>
        <v>29</v>
      </c>
      <c r="I43" s="113">
        <v>29</v>
      </c>
      <c r="J43" s="112"/>
      <c r="K43" s="116">
        <f t="shared" si="3"/>
        <v>29</v>
      </c>
      <c r="L43" s="495">
        <f t="shared" si="4"/>
        <v>0</v>
      </c>
      <c r="M43" s="495">
        <f t="shared" si="4"/>
        <v>0</v>
      </c>
      <c r="N43" s="495">
        <f t="shared" si="4"/>
        <v>0</v>
      </c>
    </row>
    <row r="44" spans="1:14" ht="12.75" customHeight="1">
      <c r="A44" s="21"/>
      <c r="B44" s="863" t="s">
        <v>231</v>
      </c>
      <c r="C44" s="864"/>
      <c r="D44" s="214" t="s">
        <v>18</v>
      </c>
      <c r="E44" s="216">
        <v>0</v>
      </c>
      <c r="F44" s="113">
        <v>12.5</v>
      </c>
      <c r="G44" s="112"/>
      <c r="H44" s="116">
        <f t="shared" si="2"/>
        <v>12.5</v>
      </c>
      <c r="I44" s="113">
        <v>12.5</v>
      </c>
      <c r="J44" s="112"/>
      <c r="K44" s="116">
        <f t="shared" si="3"/>
        <v>12.5</v>
      </c>
      <c r="L44" s="495">
        <f t="shared" si="4"/>
        <v>0</v>
      </c>
      <c r="M44" s="495">
        <f t="shared" si="4"/>
        <v>0</v>
      </c>
      <c r="N44" s="495">
        <f t="shared" si="4"/>
        <v>0</v>
      </c>
    </row>
    <row r="45" spans="1:14" ht="30" customHeight="1">
      <c r="A45" s="21"/>
      <c r="B45" s="863" t="s">
        <v>232</v>
      </c>
      <c r="C45" s="864"/>
      <c r="D45" s="214" t="s">
        <v>18</v>
      </c>
      <c r="E45" s="132" t="s">
        <v>32</v>
      </c>
      <c r="F45" s="575">
        <f>F24</f>
        <v>4791130.86</v>
      </c>
      <c r="G45" s="575"/>
      <c r="H45" s="650">
        <f t="shared" si="2"/>
        <v>4791130.86</v>
      </c>
      <c r="I45" s="575">
        <f>I24</f>
        <v>4782018</v>
      </c>
      <c r="J45" s="575"/>
      <c r="K45" s="576">
        <f t="shared" si="3"/>
        <v>4782018</v>
      </c>
      <c r="L45" s="496">
        <f t="shared" si="4"/>
        <v>-9112.860000000335</v>
      </c>
      <c r="M45" s="495">
        <f t="shared" si="4"/>
        <v>0</v>
      </c>
      <c r="N45" s="495">
        <f t="shared" si="4"/>
        <v>-9112.860000000335</v>
      </c>
    </row>
    <row r="46" spans="1:14" ht="15.75" customHeight="1">
      <c r="A46" s="21"/>
      <c r="B46" s="897" t="s">
        <v>142</v>
      </c>
      <c r="C46" s="898"/>
      <c r="D46" s="898"/>
      <c r="E46" s="898"/>
      <c r="F46" s="898"/>
      <c r="G46" s="898"/>
      <c r="H46" s="898"/>
      <c r="I46" s="898"/>
      <c r="J46" s="898"/>
      <c r="K46" s="898"/>
      <c r="L46" s="898"/>
      <c r="M46" s="898"/>
      <c r="N46" s="899"/>
    </row>
    <row r="47" spans="1:14" ht="10.5" customHeight="1">
      <c r="A47" s="270">
        <v>2</v>
      </c>
      <c r="B47" s="783" t="s">
        <v>191</v>
      </c>
      <c r="C47" s="784"/>
      <c r="D47" s="234"/>
      <c r="E47" s="231"/>
      <c r="F47" s="231"/>
      <c r="G47" s="231"/>
      <c r="H47" s="231"/>
      <c r="I47" s="231"/>
      <c r="J47" s="231"/>
      <c r="K47" s="231"/>
      <c r="L47" s="231"/>
      <c r="M47" s="231"/>
      <c r="N47" s="231"/>
    </row>
    <row r="48" spans="1:14" ht="14.25" customHeight="1">
      <c r="A48" s="270"/>
      <c r="B48" s="867" t="s">
        <v>255</v>
      </c>
      <c r="C48" s="868"/>
      <c r="D48" s="72" t="s">
        <v>42</v>
      </c>
      <c r="E48" s="151" t="s">
        <v>81</v>
      </c>
      <c r="F48" s="231"/>
      <c r="G48" s="611">
        <f>G24</f>
        <v>219000</v>
      </c>
      <c r="H48" s="102">
        <f>F48+G48</f>
        <v>219000</v>
      </c>
      <c r="I48" s="231"/>
      <c r="J48" s="611">
        <f>J24</f>
        <v>169104</v>
      </c>
      <c r="K48" s="102">
        <f>I48+J48</f>
        <v>169104</v>
      </c>
      <c r="L48" s="495">
        <f>I48-F48</f>
        <v>0</v>
      </c>
      <c r="M48" s="495">
        <f>J48-G48</f>
        <v>-49896</v>
      </c>
      <c r="N48" s="495">
        <f>K48-H48</f>
        <v>-49896</v>
      </c>
    </row>
    <row r="49" spans="1:14" ht="15.75" customHeight="1">
      <c r="A49" s="270"/>
      <c r="B49" s="877" t="s">
        <v>344</v>
      </c>
      <c r="C49" s="878"/>
      <c r="D49" s="878"/>
      <c r="E49" s="878"/>
      <c r="F49" s="878"/>
      <c r="G49" s="878"/>
      <c r="H49" s="878"/>
      <c r="I49" s="878"/>
      <c r="J49" s="878"/>
      <c r="K49" s="878"/>
      <c r="L49" s="878"/>
      <c r="M49" s="878"/>
      <c r="N49" s="879"/>
    </row>
    <row r="50" spans="1:14" ht="14.25" customHeight="1">
      <c r="A50" s="127"/>
      <c r="B50" s="781" t="s">
        <v>327</v>
      </c>
      <c r="C50" s="782"/>
      <c r="D50" s="151" t="s">
        <v>22</v>
      </c>
      <c r="E50" s="151" t="s">
        <v>81</v>
      </c>
      <c r="F50" s="250">
        <v>9</v>
      </c>
      <c r="G50" s="252"/>
      <c r="H50" s="151">
        <f>F50+G50</f>
        <v>9</v>
      </c>
      <c r="I50" s="250">
        <v>9.5</v>
      </c>
      <c r="J50" s="252"/>
      <c r="K50" s="151">
        <f>I50+J50</f>
        <v>9.5</v>
      </c>
      <c r="L50" s="642">
        <f aca="true" t="shared" si="5" ref="L50:N51">I50-F50</f>
        <v>0.5</v>
      </c>
      <c r="M50" s="642">
        <f t="shared" si="5"/>
        <v>0</v>
      </c>
      <c r="N50" s="642">
        <f t="shared" si="5"/>
        <v>0.5</v>
      </c>
    </row>
    <row r="51" spans="1:14" ht="15.75" customHeight="1">
      <c r="A51" s="127"/>
      <c r="B51" s="781" t="s">
        <v>328</v>
      </c>
      <c r="C51" s="782"/>
      <c r="D51" s="151" t="s">
        <v>23</v>
      </c>
      <c r="E51" s="151" t="s">
        <v>81</v>
      </c>
      <c r="F51" s="564">
        <v>246.44</v>
      </c>
      <c r="G51" s="577"/>
      <c r="H51" s="512">
        <f>F51+G51</f>
        <v>246.44</v>
      </c>
      <c r="I51" s="564">
        <v>215</v>
      </c>
      <c r="J51" s="577"/>
      <c r="K51" s="273">
        <f>I51+J51</f>
        <v>215</v>
      </c>
      <c r="L51" s="643">
        <f t="shared" si="5"/>
        <v>-31.439999999999998</v>
      </c>
      <c r="M51" s="643">
        <f t="shared" si="5"/>
        <v>0</v>
      </c>
      <c r="N51" s="643">
        <f t="shared" si="5"/>
        <v>-31.439999999999998</v>
      </c>
    </row>
    <row r="52" spans="1:14" ht="12" customHeight="1">
      <c r="A52" s="127"/>
      <c r="B52" s="902" t="s">
        <v>110</v>
      </c>
      <c r="C52" s="903"/>
      <c r="D52" s="903"/>
      <c r="E52" s="903"/>
      <c r="F52" s="903"/>
      <c r="G52" s="903"/>
      <c r="H52" s="903"/>
      <c r="I52" s="903"/>
      <c r="J52" s="903"/>
      <c r="K52" s="903"/>
      <c r="L52" s="903"/>
      <c r="M52" s="903"/>
      <c r="N52" s="904"/>
    </row>
    <row r="53" spans="1:14" ht="15.75" customHeight="1">
      <c r="A53" s="127"/>
      <c r="B53" s="781" t="s">
        <v>328</v>
      </c>
      <c r="C53" s="782"/>
      <c r="D53" s="151" t="s">
        <v>42</v>
      </c>
      <c r="E53" s="151" t="s">
        <v>81</v>
      </c>
      <c r="F53" s="505">
        <v>1064142</v>
      </c>
      <c r="G53" s="403"/>
      <c r="H53" s="415">
        <f>F53+G53</f>
        <v>1064142</v>
      </c>
      <c r="I53" s="505">
        <v>1336426</v>
      </c>
      <c r="J53" s="403"/>
      <c r="K53" s="415">
        <f>I53+J53</f>
        <v>1336426</v>
      </c>
      <c r="L53" s="654">
        <f>I53-F53</f>
        <v>272284</v>
      </c>
      <c r="M53" s="654">
        <f>J53-G53</f>
        <v>0</v>
      </c>
      <c r="N53" s="654">
        <f>K53-H53</f>
        <v>272284</v>
      </c>
    </row>
    <row r="54" spans="1:14" ht="13.5" customHeight="1">
      <c r="A54" s="127"/>
      <c r="B54" s="902" t="s">
        <v>112</v>
      </c>
      <c r="C54" s="903"/>
      <c r="D54" s="903"/>
      <c r="E54" s="903"/>
      <c r="F54" s="903"/>
      <c r="G54" s="903"/>
      <c r="H54" s="903"/>
      <c r="I54" s="903"/>
      <c r="J54" s="903"/>
      <c r="K54" s="903"/>
      <c r="L54" s="903"/>
      <c r="M54" s="903"/>
      <c r="N54" s="904"/>
    </row>
    <row r="55" spans="2:14" ht="12.75" customHeight="1">
      <c r="B55" s="867" t="s">
        <v>137</v>
      </c>
      <c r="C55" s="868"/>
      <c r="D55" s="151" t="s">
        <v>23</v>
      </c>
      <c r="E55" s="151" t="s">
        <v>81</v>
      </c>
      <c r="F55" s="564">
        <v>2</v>
      </c>
      <c r="G55" s="112"/>
      <c r="H55" s="512">
        <f>F55+G55</f>
        <v>2</v>
      </c>
      <c r="I55" s="564">
        <v>3.5</v>
      </c>
      <c r="J55" s="112"/>
      <c r="K55" s="512">
        <f>I55+J55</f>
        <v>3.5</v>
      </c>
      <c r="L55" s="642">
        <f aca="true" t="shared" si="6" ref="L55:N56">I55-F55</f>
        <v>1.5</v>
      </c>
      <c r="M55" s="632">
        <f t="shared" si="6"/>
        <v>0</v>
      </c>
      <c r="N55" s="642">
        <f t="shared" si="6"/>
        <v>1.5</v>
      </c>
    </row>
    <row r="56" spans="1:14" ht="14.25" customHeight="1">
      <c r="A56" s="127"/>
      <c r="B56" s="781" t="s">
        <v>137</v>
      </c>
      <c r="C56" s="782"/>
      <c r="D56" s="151" t="s">
        <v>20</v>
      </c>
      <c r="E56" s="151" t="s">
        <v>81</v>
      </c>
      <c r="F56" s="253"/>
      <c r="G56" s="564">
        <v>80</v>
      </c>
      <c r="H56" s="512">
        <f>F56+G56</f>
        <v>80</v>
      </c>
      <c r="I56" s="148"/>
      <c r="J56" s="581">
        <v>285.6</v>
      </c>
      <c r="K56" s="512">
        <f>I56+J56</f>
        <v>285.6</v>
      </c>
      <c r="L56" s="632">
        <f t="shared" si="6"/>
        <v>0</v>
      </c>
      <c r="M56" s="642">
        <f t="shared" si="6"/>
        <v>205.60000000000002</v>
      </c>
      <c r="N56" s="642">
        <f t="shared" si="6"/>
        <v>205.60000000000002</v>
      </c>
    </row>
    <row r="57" spans="1:14" ht="13.5" customHeight="1">
      <c r="A57" s="127"/>
      <c r="B57" s="902" t="s">
        <v>111</v>
      </c>
      <c r="C57" s="903"/>
      <c r="D57" s="903"/>
      <c r="E57" s="903"/>
      <c r="F57" s="903"/>
      <c r="G57" s="903"/>
      <c r="H57" s="903"/>
      <c r="I57" s="903"/>
      <c r="J57" s="903"/>
      <c r="K57" s="903"/>
      <c r="L57" s="903"/>
      <c r="M57" s="903"/>
      <c r="N57" s="904"/>
    </row>
    <row r="58" spans="1:14" ht="13.5" customHeight="1">
      <c r="A58" s="127"/>
      <c r="B58" s="905" t="s">
        <v>329</v>
      </c>
      <c r="C58" s="906"/>
      <c r="D58" s="151" t="s">
        <v>23</v>
      </c>
      <c r="E58" s="151" t="s">
        <v>81</v>
      </c>
      <c r="F58" s="578">
        <v>20.2</v>
      </c>
      <c r="G58" s="172"/>
      <c r="H58" s="512">
        <f>F58+G58</f>
        <v>20.2</v>
      </c>
      <c r="I58" s="273">
        <v>34.9</v>
      </c>
      <c r="J58" s="286">
        <v>0</v>
      </c>
      <c r="K58" s="512">
        <f>I58+J58</f>
        <v>34.9</v>
      </c>
      <c r="L58" s="644">
        <f>I58-F58</f>
        <v>14.7</v>
      </c>
      <c r="M58" s="644">
        <f>J58-G58</f>
        <v>0</v>
      </c>
      <c r="N58" s="644">
        <f>K58-H58</f>
        <v>14.7</v>
      </c>
    </row>
    <row r="59" spans="1:14" ht="15" customHeight="1">
      <c r="A59" s="127"/>
      <c r="B59" s="902" t="s">
        <v>110</v>
      </c>
      <c r="C59" s="903"/>
      <c r="D59" s="903"/>
      <c r="E59" s="903"/>
      <c r="F59" s="903"/>
      <c r="G59" s="903"/>
      <c r="H59" s="903"/>
      <c r="I59" s="903"/>
      <c r="J59" s="903"/>
      <c r="K59" s="903"/>
      <c r="L59" s="903"/>
      <c r="M59" s="903"/>
      <c r="N59" s="904"/>
    </row>
    <row r="60" spans="1:14" ht="15" customHeight="1">
      <c r="A60" s="127"/>
      <c r="B60" s="781" t="s">
        <v>329</v>
      </c>
      <c r="C60" s="782"/>
      <c r="D60" s="151" t="s">
        <v>20</v>
      </c>
      <c r="E60" s="151" t="s">
        <v>81</v>
      </c>
      <c r="F60" s="578">
        <v>15</v>
      </c>
      <c r="G60" s="172"/>
      <c r="H60" s="512">
        <f>F60+G60</f>
        <v>15</v>
      </c>
      <c r="I60" s="512">
        <v>13.362</v>
      </c>
      <c r="J60" s="286">
        <v>0</v>
      </c>
      <c r="K60" s="512">
        <f>I60+J60</f>
        <v>13.362</v>
      </c>
      <c r="L60" s="651">
        <f aca="true" t="shared" si="7" ref="L60:N61">I60-F60</f>
        <v>-1.638</v>
      </c>
      <c r="M60" s="651">
        <f t="shared" si="7"/>
        <v>0</v>
      </c>
      <c r="N60" s="651">
        <f t="shared" si="7"/>
        <v>-1.638</v>
      </c>
    </row>
    <row r="61" spans="1:14" ht="13.5" customHeight="1">
      <c r="A61" s="127"/>
      <c r="B61" s="781" t="s">
        <v>21</v>
      </c>
      <c r="C61" s="782"/>
      <c r="D61" s="151" t="s">
        <v>18</v>
      </c>
      <c r="E61" s="151" t="s">
        <v>81</v>
      </c>
      <c r="F61" s="505">
        <v>164000</v>
      </c>
      <c r="G61" s="112"/>
      <c r="H61" s="582">
        <f>F61+G61</f>
        <v>164000</v>
      </c>
      <c r="I61" s="582">
        <v>160732</v>
      </c>
      <c r="J61" s="583"/>
      <c r="K61" s="415">
        <f>I61+J61</f>
        <v>160732</v>
      </c>
      <c r="L61" s="652">
        <f t="shared" si="7"/>
        <v>-3268</v>
      </c>
      <c r="M61" s="653">
        <f t="shared" si="7"/>
        <v>0</v>
      </c>
      <c r="N61" s="652">
        <f t="shared" si="7"/>
        <v>-3268</v>
      </c>
    </row>
    <row r="62" spans="1:14" ht="15" customHeight="1">
      <c r="A62" s="127"/>
      <c r="B62" s="912" t="s">
        <v>347</v>
      </c>
      <c r="C62" s="913"/>
      <c r="D62" s="913"/>
      <c r="E62" s="913"/>
      <c r="F62" s="913"/>
      <c r="G62" s="913"/>
      <c r="H62" s="913"/>
      <c r="I62" s="913"/>
      <c r="J62" s="913"/>
      <c r="K62" s="913"/>
      <c r="L62" s="913"/>
      <c r="M62" s="913"/>
      <c r="N62" s="914"/>
    </row>
    <row r="63" spans="1:14" ht="12.75" customHeight="1">
      <c r="A63" s="242">
        <v>3</v>
      </c>
      <c r="B63" s="790" t="s">
        <v>200</v>
      </c>
      <c r="C63" s="795"/>
      <c r="D63" s="254"/>
      <c r="E63" s="254"/>
      <c r="F63" s="254"/>
      <c r="G63" s="254"/>
      <c r="H63" s="254"/>
      <c r="I63" s="254"/>
      <c r="J63" s="254"/>
      <c r="K63" s="254"/>
      <c r="L63" s="254"/>
      <c r="M63" s="254"/>
      <c r="N63" s="254"/>
    </row>
    <row r="64" spans="1:14" ht="14.25" customHeight="1">
      <c r="A64" s="127"/>
      <c r="B64" s="915" t="s">
        <v>24</v>
      </c>
      <c r="C64" s="916"/>
      <c r="D64" s="151" t="s">
        <v>18</v>
      </c>
      <c r="E64" s="230" t="s">
        <v>82</v>
      </c>
      <c r="F64" s="548">
        <f>F61/F43</f>
        <v>5655.172413793103</v>
      </c>
      <c r="G64" s="172"/>
      <c r="H64" s="548">
        <f>H61/H43</f>
        <v>5655.172413793103</v>
      </c>
      <c r="I64" s="548">
        <f>I61/I43</f>
        <v>5542.482758620689</v>
      </c>
      <c r="J64" s="619"/>
      <c r="K64" s="548">
        <f>K61/K43</f>
        <v>5542.482758620689</v>
      </c>
      <c r="L64" s="630">
        <f>I64-F64</f>
        <v>-112.68965517241395</v>
      </c>
      <c r="M64" s="630">
        <f>J64-G64</f>
        <v>0</v>
      </c>
      <c r="N64" s="630">
        <f>K64-H64</f>
        <v>-112.68965517241395</v>
      </c>
    </row>
    <row r="65" spans="1:14" ht="12.75" customHeight="1">
      <c r="A65" s="127"/>
      <c r="B65" s="897" t="s">
        <v>345</v>
      </c>
      <c r="C65" s="898"/>
      <c r="D65" s="898"/>
      <c r="E65" s="898"/>
      <c r="F65" s="898"/>
      <c r="G65" s="898"/>
      <c r="H65" s="898"/>
      <c r="I65" s="898"/>
      <c r="J65" s="898"/>
      <c r="K65" s="898"/>
      <c r="L65" s="898"/>
      <c r="M65" s="898"/>
      <c r="N65" s="899"/>
    </row>
    <row r="66" spans="1:14" ht="14.25" customHeight="1">
      <c r="A66" s="127"/>
      <c r="B66" s="781" t="s">
        <v>138</v>
      </c>
      <c r="C66" s="782"/>
      <c r="D66" s="225"/>
      <c r="E66" s="230" t="s">
        <v>82</v>
      </c>
      <c r="F66" s="620">
        <f>F45/1000/F50</f>
        <v>532.3478733333334</v>
      </c>
      <c r="G66" s="621">
        <f>G24/1000/F50</f>
        <v>24.333333333333332</v>
      </c>
      <c r="H66" s="645">
        <f>F66+G66</f>
        <v>556.6812066666668</v>
      </c>
      <c r="I66" s="620">
        <f>I45/1000/I50</f>
        <v>503.3703157894737</v>
      </c>
      <c r="J66" s="621">
        <f>J24/1000/I50</f>
        <v>17.80042105263158</v>
      </c>
      <c r="K66" s="645">
        <f>I66+J66</f>
        <v>521.1707368421053</v>
      </c>
      <c r="L66" s="651">
        <f>I66-F66</f>
        <v>-28.97755754385969</v>
      </c>
      <c r="M66" s="651">
        <f>J66-G66</f>
        <v>-6.532912280701751</v>
      </c>
      <c r="N66" s="644">
        <f>K66-H66</f>
        <v>-35.51046982456148</v>
      </c>
    </row>
    <row r="67" spans="1:14" ht="13.5" customHeight="1">
      <c r="A67" s="127"/>
      <c r="B67" s="897" t="s">
        <v>346</v>
      </c>
      <c r="C67" s="898"/>
      <c r="D67" s="898"/>
      <c r="E67" s="898"/>
      <c r="F67" s="898"/>
      <c r="G67" s="898"/>
      <c r="H67" s="898"/>
      <c r="I67" s="898"/>
      <c r="J67" s="898"/>
      <c r="K67" s="898"/>
      <c r="L67" s="898"/>
      <c r="M67" s="898"/>
      <c r="N67" s="899"/>
    </row>
    <row r="68" spans="1:14" ht="14.25" customHeight="1">
      <c r="A68" s="127"/>
      <c r="B68" s="907" t="s">
        <v>25</v>
      </c>
      <c r="C68" s="908"/>
      <c r="D68" s="479" t="s">
        <v>42</v>
      </c>
      <c r="E68" s="225"/>
      <c r="F68" s="225"/>
      <c r="G68" s="564">
        <f>G56/F55</f>
        <v>40</v>
      </c>
      <c r="H68" s="622">
        <f>G68</f>
        <v>40</v>
      </c>
      <c r="I68" s="148"/>
      <c r="J68" s="113">
        <f>J56/I55</f>
        <v>81.60000000000001</v>
      </c>
      <c r="K68" s="612">
        <f>J68</f>
        <v>81.60000000000001</v>
      </c>
      <c r="L68" s="655">
        <f>I68-F68</f>
        <v>0</v>
      </c>
      <c r="M68" s="647">
        <f>J68-G68</f>
        <v>41.60000000000001</v>
      </c>
      <c r="N68" s="644">
        <f>K68-H68</f>
        <v>41.60000000000001</v>
      </c>
    </row>
    <row r="69" spans="1:14" ht="14.25" customHeight="1">
      <c r="A69" s="8"/>
      <c r="B69" s="897" t="s">
        <v>111</v>
      </c>
      <c r="C69" s="898"/>
      <c r="D69" s="898"/>
      <c r="E69" s="898"/>
      <c r="F69" s="898"/>
      <c r="G69" s="898"/>
      <c r="H69" s="898"/>
      <c r="I69" s="898"/>
      <c r="J69" s="898"/>
      <c r="K69" s="898"/>
      <c r="L69" s="898"/>
      <c r="M69" s="898"/>
      <c r="N69" s="899"/>
    </row>
    <row r="70" spans="1:17" ht="11.25" customHeight="1">
      <c r="A70" s="215">
        <v>4</v>
      </c>
      <c r="B70" s="783" t="s">
        <v>204</v>
      </c>
      <c r="C70" s="807"/>
      <c r="D70" s="257"/>
      <c r="E70" s="257"/>
      <c r="F70" s="257"/>
      <c r="G70" s="257"/>
      <c r="H70" s="257"/>
      <c r="I70" s="257"/>
      <c r="J70" s="257"/>
      <c r="K70" s="257"/>
      <c r="L70" s="257"/>
      <c r="M70" s="257"/>
      <c r="N70" s="257"/>
      <c r="Q70" s="92"/>
    </row>
    <row r="71" spans="1:17" ht="29.25" customHeight="1">
      <c r="A71" s="8"/>
      <c r="B71" s="915" t="s">
        <v>109</v>
      </c>
      <c r="C71" s="916"/>
      <c r="D71" s="36" t="s">
        <v>27</v>
      </c>
      <c r="E71" s="72" t="s">
        <v>82</v>
      </c>
      <c r="F71" s="225"/>
      <c r="G71" s="225"/>
      <c r="H71" s="613">
        <v>0.0109</v>
      </c>
      <c r="I71" s="148"/>
      <c r="J71" s="256"/>
      <c r="K71" s="618">
        <v>75</v>
      </c>
      <c r="L71" s="202">
        <f>I71-F71</f>
        <v>0</v>
      </c>
      <c r="M71" s="202">
        <f>J71-G71</f>
        <v>0</v>
      </c>
      <c r="N71" s="202">
        <f>M71-L71</f>
        <v>0</v>
      </c>
      <c r="Q71" s="92"/>
    </row>
    <row r="72" spans="1:17" ht="15" customHeight="1">
      <c r="A72" s="8"/>
      <c r="B72" s="897" t="s">
        <v>349</v>
      </c>
      <c r="C72" s="898"/>
      <c r="D72" s="898"/>
      <c r="E72" s="898"/>
      <c r="F72" s="898"/>
      <c r="G72" s="898"/>
      <c r="H72" s="898"/>
      <c r="I72" s="898"/>
      <c r="J72" s="898"/>
      <c r="K72" s="898"/>
      <c r="L72" s="898"/>
      <c r="M72" s="898"/>
      <c r="N72" s="899"/>
      <c r="Q72" s="92"/>
    </row>
    <row r="73" spans="2:17" ht="27" customHeight="1">
      <c r="B73" s="915" t="s">
        <v>83</v>
      </c>
      <c r="C73" s="916"/>
      <c r="D73" s="36" t="s">
        <v>27</v>
      </c>
      <c r="E73" s="72" t="s">
        <v>82</v>
      </c>
      <c r="F73" s="225"/>
      <c r="G73" s="225"/>
      <c r="H73" s="613">
        <v>-0.018</v>
      </c>
      <c r="I73" s="148"/>
      <c r="J73" s="256"/>
      <c r="K73" s="230">
        <v>-3.9</v>
      </c>
      <c r="L73" s="202">
        <f>I73-F73</f>
        <v>0</v>
      </c>
      <c r="M73" s="202">
        <f>J73-G73</f>
        <v>0</v>
      </c>
      <c r="N73" s="202">
        <f>M73-L73</f>
        <v>0</v>
      </c>
      <c r="Q73" s="92"/>
    </row>
    <row r="74" spans="1:17" ht="12.75" customHeight="1">
      <c r="A74" s="8"/>
      <c r="B74" s="774" t="s">
        <v>348</v>
      </c>
      <c r="C74" s="775"/>
      <c r="D74" s="775"/>
      <c r="E74" s="775"/>
      <c r="F74" s="775"/>
      <c r="G74" s="775"/>
      <c r="H74" s="775"/>
      <c r="I74" s="775"/>
      <c r="J74" s="775"/>
      <c r="K74" s="775"/>
      <c r="L74" s="775"/>
      <c r="M74" s="776"/>
      <c r="N74" s="258"/>
      <c r="Q74" s="92"/>
    </row>
    <row r="75" spans="1:14" ht="13.5" customHeight="1">
      <c r="A75" s="56" t="s">
        <v>84</v>
      </c>
      <c r="B75" s="917" t="str">
        <f>B25</f>
        <v>Придбання літератури, періодичних видань для поповнення бібліотечного фонду бібліотек</v>
      </c>
      <c r="C75" s="918"/>
      <c r="D75" s="918"/>
      <c r="E75" s="918"/>
      <c r="F75" s="918"/>
      <c r="G75" s="918"/>
      <c r="H75" s="918"/>
      <c r="I75" s="918"/>
      <c r="J75" s="918"/>
      <c r="K75" s="918"/>
      <c r="L75" s="918"/>
      <c r="M75" s="918"/>
      <c r="N75" s="919"/>
    </row>
    <row r="76" spans="1:14" ht="11.25" customHeight="1">
      <c r="A76" s="242">
        <v>1</v>
      </c>
      <c r="B76" s="783" t="s">
        <v>190</v>
      </c>
      <c r="C76" s="784"/>
      <c r="D76" s="192"/>
      <c r="E76" s="192"/>
      <c r="F76" s="192"/>
      <c r="G76" s="192"/>
      <c r="H76" s="192"/>
      <c r="I76" s="192"/>
      <c r="J76" s="192"/>
      <c r="K76" s="192"/>
      <c r="L76" s="192"/>
      <c r="M76" s="192"/>
      <c r="N76" s="192"/>
    </row>
    <row r="77" spans="1:14" ht="14.25" customHeight="1">
      <c r="A77" s="8"/>
      <c r="B77" s="781" t="s">
        <v>136</v>
      </c>
      <c r="C77" s="782"/>
      <c r="D77" s="214" t="s">
        <v>20</v>
      </c>
      <c r="E77" s="214" t="s">
        <v>32</v>
      </c>
      <c r="F77" s="172"/>
      <c r="G77" s="505">
        <f>G25</f>
        <v>50000</v>
      </c>
      <c r="H77" s="505">
        <f>G77</f>
        <v>50000</v>
      </c>
      <c r="I77" s="128"/>
      <c r="J77" s="505">
        <f>J25</f>
        <v>49982</v>
      </c>
      <c r="K77" s="505">
        <f>J77</f>
        <v>49982</v>
      </c>
      <c r="L77" s="101">
        <f>I77-F77</f>
        <v>0</v>
      </c>
      <c r="M77" s="496">
        <f>J77-G77</f>
        <v>-18</v>
      </c>
      <c r="N77" s="494">
        <f>M77-L77</f>
        <v>-18</v>
      </c>
    </row>
    <row r="78" spans="1:14" ht="11.25" customHeight="1">
      <c r="A78" s="270">
        <v>2</v>
      </c>
      <c r="B78" s="783" t="s">
        <v>191</v>
      </c>
      <c r="C78" s="784"/>
      <c r="D78" s="192"/>
      <c r="E78" s="192"/>
      <c r="F78" s="192"/>
      <c r="G78" s="192"/>
      <c r="H78" s="192"/>
      <c r="I78" s="192"/>
      <c r="J78" s="192"/>
      <c r="K78" s="192"/>
      <c r="L78" s="192"/>
      <c r="M78" s="192"/>
      <c r="N78" s="192"/>
    </row>
    <row r="79" spans="1:14" ht="13.5" customHeight="1">
      <c r="A79" s="8"/>
      <c r="B79" s="781" t="s">
        <v>88</v>
      </c>
      <c r="C79" s="782"/>
      <c r="D79" s="260" t="s">
        <v>39</v>
      </c>
      <c r="E79" s="72" t="s">
        <v>32</v>
      </c>
      <c r="F79" s="172"/>
      <c r="G79" s="113">
        <v>550</v>
      </c>
      <c r="H79" s="505">
        <f>G79</f>
        <v>550</v>
      </c>
      <c r="I79" s="128"/>
      <c r="J79" s="113">
        <v>550</v>
      </c>
      <c r="K79" s="505">
        <f>J79</f>
        <v>550</v>
      </c>
      <c r="L79" s="101">
        <f>I79-F79</f>
        <v>0</v>
      </c>
      <c r="M79" s="101">
        <f>J79-G79</f>
        <v>0</v>
      </c>
      <c r="N79" s="101">
        <f>M79-L79</f>
        <v>0</v>
      </c>
    </row>
    <row r="80" spans="1:14" ht="11.25" customHeight="1">
      <c r="A80" s="242">
        <v>3</v>
      </c>
      <c r="B80" s="783" t="s">
        <v>200</v>
      </c>
      <c r="C80" s="807"/>
      <c r="D80" s="192"/>
      <c r="E80" s="192"/>
      <c r="F80" s="192"/>
      <c r="G80" s="192"/>
      <c r="H80" s="192"/>
      <c r="I80" s="192"/>
      <c r="J80" s="192"/>
      <c r="K80" s="192"/>
      <c r="L80" s="192"/>
      <c r="M80" s="192"/>
      <c r="N80" s="192"/>
    </row>
    <row r="81" spans="1:14" ht="15" customHeight="1">
      <c r="A81" s="8"/>
      <c r="B81" s="920" t="s">
        <v>89</v>
      </c>
      <c r="C81" s="921"/>
      <c r="D81" s="259" t="s">
        <v>234</v>
      </c>
      <c r="E81" s="72" t="s">
        <v>82</v>
      </c>
      <c r="F81" s="247"/>
      <c r="G81" s="614">
        <f>G77/G79</f>
        <v>90.9090909090909</v>
      </c>
      <c r="H81" s="615">
        <f>G81</f>
        <v>90.9090909090909</v>
      </c>
      <c r="I81" s="128"/>
      <c r="J81" s="614">
        <f>J77/J79</f>
        <v>90.87636363636364</v>
      </c>
      <c r="K81" s="615">
        <f>J81</f>
        <v>90.87636363636364</v>
      </c>
      <c r="L81" s="101">
        <f>I81-F81</f>
        <v>0</v>
      </c>
      <c r="M81" s="623">
        <f>J81-G81</f>
        <v>-0.032727272727271384</v>
      </c>
      <c r="N81" s="623">
        <f>M81-L81</f>
        <v>-0.032727272727271384</v>
      </c>
    </row>
    <row r="82" spans="1:14" ht="11.25" customHeight="1">
      <c r="A82" s="242">
        <v>4</v>
      </c>
      <c r="B82" s="783" t="s">
        <v>204</v>
      </c>
      <c r="C82" s="807"/>
      <c r="D82" s="192"/>
      <c r="E82" s="192"/>
      <c r="F82" s="192"/>
      <c r="G82" s="192"/>
      <c r="H82" s="192"/>
      <c r="I82" s="192"/>
      <c r="J82" s="192"/>
      <c r="K82" s="192"/>
      <c r="L82" s="192"/>
      <c r="M82" s="192"/>
      <c r="N82" s="192"/>
    </row>
    <row r="83" spans="1:14" ht="14.25" customHeight="1">
      <c r="A83" s="8"/>
      <c r="B83" s="851" t="s">
        <v>90</v>
      </c>
      <c r="C83" s="852"/>
      <c r="D83" s="36" t="s">
        <v>27</v>
      </c>
      <c r="E83" s="72" t="s">
        <v>82</v>
      </c>
      <c r="F83" s="248"/>
      <c r="G83" s="451">
        <v>4.6</v>
      </c>
      <c r="H83" s="451">
        <v>4.6</v>
      </c>
      <c r="I83" s="128"/>
      <c r="J83" s="451">
        <v>4.6</v>
      </c>
      <c r="K83" s="451">
        <v>4.6</v>
      </c>
      <c r="L83" s="101">
        <f>I83-F83</f>
        <v>0</v>
      </c>
      <c r="M83" s="101">
        <f>J83-G83</f>
        <v>0</v>
      </c>
      <c r="N83" s="101">
        <f>M83-L83</f>
        <v>0</v>
      </c>
    </row>
    <row r="84" spans="1:14" ht="12.75" customHeight="1">
      <c r="A84" s="55" t="s">
        <v>87</v>
      </c>
      <c r="B84" s="909" t="str">
        <f>B26</f>
        <v>Передплата  періодичних видань</v>
      </c>
      <c r="C84" s="910"/>
      <c r="D84" s="910"/>
      <c r="E84" s="910"/>
      <c r="F84" s="910"/>
      <c r="G84" s="910"/>
      <c r="H84" s="910"/>
      <c r="I84" s="910"/>
      <c r="J84" s="910"/>
      <c r="K84" s="910"/>
      <c r="L84" s="910"/>
      <c r="M84" s="910"/>
      <c r="N84" s="911"/>
    </row>
    <row r="85" spans="1:14" ht="11.25" customHeight="1">
      <c r="A85" s="242">
        <v>1</v>
      </c>
      <c r="B85" s="783" t="s">
        <v>190</v>
      </c>
      <c r="C85" s="784"/>
      <c r="D85" s="192"/>
      <c r="E85" s="192"/>
      <c r="F85" s="192"/>
      <c r="G85" s="192"/>
      <c r="H85" s="192"/>
      <c r="I85" s="192"/>
      <c r="J85" s="192"/>
      <c r="K85" s="192"/>
      <c r="L85" s="192"/>
      <c r="M85" s="192"/>
      <c r="N85" s="192"/>
    </row>
    <row r="86" spans="1:14" ht="14.25" customHeight="1">
      <c r="A86" s="7"/>
      <c r="B86" s="867" t="s">
        <v>233</v>
      </c>
      <c r="C86" s="868"/>
      <c r="D86" s="259" t="s">
        <v>234</v>
      </c>
      <c r="E86" s="72" t="s">
        <v>32</v>
      </c>
      <c r="F86" s="112"/>
      <c r="G86" s="575">
        <f>G26</f>
        <v>30000</v>
      </c>
      <c r="H86" s="505">
        <f>G86</f>
        <v>30000</v>
      </c>
      <c r="I86" s="93"/>
      <c r="J86" s="575">
        <f>J26</f>
        <v>30000</v>
      </c>
      <c r="K86" s="505">
        <f>J86</f>
        <v>30000</v>
      </c>
      <c r="L86" s="101">
        <f>I86-F86</f>
        <v>0</v>
      </c>
      <c r="M86" s="101">
        <f>J86-G86</f>
        <v>0</v>
      </c>
      <c r="N86" s="101">
        <f>M86-L86</f>
        <v>0</v>
      </c>
    </row>
    <row r="87" spans="1:14" ht="12.75" customHeight="1">
      <c r="A87" s="270">
        <v>2</v>
      </c>
      <c r="B87" s="783" t="s">
        <v>191</v>
      </c>
      <c r="C87" s="784"/>
      <c r="D87" s="192"/>
      <c r="E87" s="192"/>
      <c r="F87" s="192"/>
      <c r="G87" s="192"/>
      <c r="H87" s="192"/>
      <c r="I87" s="192"/>
      <c r="J87" s="192"/>
      <c r="K87" s="192"/>
      <c r="L87" s="192"/>
      <c r="M87" s="192"/>
      <c r="N87" s="192"/>
    </row>
    <row r="88" spans="1:14" ht="15" customHeight="1">
      <c r="A88" s="7"/>
      <c r="B88" s="867" t="s">
        <v>88</v>
      </c>
      <c r="C88" s="868"/>
      <c r="D88" s="260" t="s">
        <v>39</v>
      </c>
      <c r="E88" s="72" t="s">
        <v>32</v>
      </c>
      <c r="F88" s="112"/>
      <c r="G88" s="113">
        <v>38</v>
      </c>
      <c r="H88" s="505">
        <f>G88</f>
        <v>38</v>
      </c>
      <c r="I88" s="93"/>
      <c r="J88" s="113">
        <v>38</v>
      </c>
      <c r="K88" s="505">
        <f>J88</f>
        <v>38</v>
      </c>
      <c r="L88" s="101">
        <f>I88-F88</f>
        <v>0</v>
      </c>
      <c r="M88" s="101">
        <f>J88-G88</f>
        <v>0</v>
      </c>
      <c r="N88" s="101">
        <f>M88-L88</f>
        <v>0</v>
      </c>
    </row>
    <row r="89" spans="1:14" ht="11.25" customHeight="1">
      <c r="A89" s="242">
        <v>3</v>
      </c>
      <c r="B89" s="783" t="s">
        <v>200</v>
      </c>
      <c r="C89" s="807"/>
      <c r="D89" s="192"/>
      <c r="E89" s="192"/>
      <c r="F89" s="192"/>
      <c r="G89" s="192"/>
      <c r="H89" s="192"/>
      <c r="I89" s="192"/>
      <c r="J89" s="192"/>
      <c r="K89" s="192"/>
      <c r="L89" s="192"/>
      <c r="M89" s="192"/>
      <c r="N89" s="192"/>
    </row>
    <row r="90" spans="1:14" ht="18.75" customHeight="1">
      <c r="A90" s="7"/>
      <c r="B90" s="768" t="s">
        <v>89</v>
      </c>
      <c r="C90" s="769"/>
      <c r="D90" s="259" t="s">
        <v>234</v>
      </c>
      <c r="E90" s="72" t="s">
        <v>82</v>
      </c>
      <c r="F90" s="247"/>
      <c r="G90" s="616">
        <f>G86/G88</f>
        <v>789.4736842105264</v>
      </c>
      <c r="H90" s="561">
        <f>G90</f>
        <v>789.4736842105264</v>
      </c>
      <c r="I90" s="93"/>
      <c r="J90" s="616">
        <f>J86/J88</f>
        <v>789.4736842105264</v>
      </c>
      <c r="K90" s="561">
        <f>J90</f>
        <v>789.4736842105264</v>
      </c>
      <c r="L90" s="101">
        <f>I90-F90</f>
        <v>0</v>
      </c>
      <c r="M90" s="101">
        <f>J90-G90</f>
        <v>0</v>
      </c>
      <c r="N90" s="101">
        <f>M90-L90</f>
        <v>0</v>
      </c>
    </row>
    <row r="91" spans="1:14" ht="11.25" customHeight="1">
      <c r="A91" s="242">
        <v>4</v>
      </c>
      <c r="B91" s="783" t="s">
        <v>204</v>
      </c>
      <c r="C91" s="807"/>
      <c r="D91" s="192"/>
      <c r="E91" s="192"/>
      <c r="F91" s="192"/>
      <c r="G91" s="451"/>
      <c r="H91" s="617"/>
      <c r="I91" s="192"/>
      <c r="J91" s="451"/>
      <c r="K91" s="617"/>
      <c r="L91" s="192"/>
      <c r="M91" s="192"/>
      <c r="N91" s="192"/>
    </row>
    <row r="92" spans="1:14" ht="15" customHeight="1">
      <c r="A92" s="7"/>
      <c r="B92" s="851" t="s">
        <v>90</v>
      </c>
      <c r="C92" s="862"/>
      <c r="D92" s="36" t="s">
        <v>27</v>
      </c>
      <c r="E92" s="72" t="s">
        <v>82</v>
      </c>
      <c r="F92" s="248"/>
      <c r="G92" s="451">
        <v>1.8</v>
      </c>
      <c r="H92" s="561">
        <f>G92</f>
        <v>1.8</v>
      </c>
      <c r="I92" s="93"/>
      <c r="J92" s="451">
        <v>1.8</v>
      </c>
      <c r="K92" s="561">
        <f>J92</f>
        <v>1.8</v>
      </c>
      <c r="L92" s="101">
        <f>I92-F92</f>
        <v>0</v>
      </c>
      <c r="M92" s="101">
        <f>J92-G92</f>
        <v>0</v>
      </c>
      <c r="N92" s="101">
        <f>M92-L92</f>
        <v>0</v>
      </c>
    </row>
    <row r="93" spans="1:14" ht="8.25" customHeight="1">
      <c r="A93" s="81"/>
      <c r="B93" s="82"/>
      <c r="C93" s="82"/>
      <c r="D93" s="82"/>
      <c r="E93" s="82"/>
      <c r="F93" s="83"/>
      <c r="G93" s="83"/>
      <c r="H93" s="84"/>
      <c r="I93" s="83"/>
      <c r="J93" s="83"/>
      <c r="K93" s="84"/>
      <c r="L93" s="83"/>
      <c r="M93" s="83"/>
      <c r="N93" s="84"/>
    </row>
    <row r="94" spans="1:14" ht="12.75" customHeight="1">
      <c r="A94" s="14" t="s">
        <v>11</v>
      </c>
      <c r="B94" s="14"/>
      <c r="C94" s="14"/>
      <c r="D94" s="14"/>
      <c r="E94" s="14"/>
      <c r="F94" s="14"/>
      <c r="G94" s="14"/>
      <c r="H94" s="14"/>
      <c r="I94" s="14"/>
      <c r="J94" s="14"/>
      <c r="K94" s="14"/>
      <c r="L94" s="14"/>
      <c r="M94" s="14"/>
      <c r="N94" s="14"/>
    </row>
    <row r="95" spans="1:14" ht="16.5" customHeight="1">
      <c r="A95" s="14" t="s">
        <v>12</v>
      </c>
      <c r="B95" s="14"/>
      <c r="C95" s="14"/>
      <c r="D95" s="14"/>
      <c r="E95" s="14"/>
      <c r="F95" s="14"/>
      <c r="G95" s="14"/>
      <c r="H95" s="38" t="s">
        <v>43</v>
      </c>
      <c r="I95" s="52"/>
      <c r="J95" s="14"/>
      <c r="K95" s="14"/>
      <c r="L95" s="14"/>
      <c r="M95" s="14"/>
      <c r="N95" s="14"/>
    </row>
    <row r="96" spans="1:14" ht="12.75" customHeight="1">
      <c r="A96" s="30" t="s">
        <v>80</v>
      </c>
      <c r="B96" s="14"/>
      <c r="C96" s="14"/>
      <c r="D96" s="14"/>
      <c r="E96" s="14"/>
      <c r="F96" s="14"/>
      <c r="G96" s="14"/>
      <c r="H96" s="14"/>
      <c r="I96" s="14"/>
      <c r="J96" s="14"/>
      <c r="K96" s="14"/>
      <c r="L96" s="14"/>
      <c r="M96" s="14"/>
      <c r="N96" s="14"/>
    </row>
    <row r="97" spans="1:14" ht="12.75">
      <c r="A97" s="14" t="s">
        <v>13</v>
      </c>
      <c r="B97" s="14"/>
      <c r="C97" s="14"/>
      <c r="D97" s="14"/>
      <c r="E97" s="14"/>
      <c r="F97" s="14"/>
      <c r="G97" s="14"/>
      <c r="H97" s="14"/>
      <c r="I97" s="14"/>
      <c r="J97" s="14"/>
      <c r="K97" s="14"/>
      <c r="L97" s="14"/>
      <c r="M97" s="14"/>
      <c r="N97" s="14"/>
    </row>
    <row r="98" spans="1:14" ht="14.25" customHeight="1">
      <c r="A98" s="14" t="s">
        <v>14</v>
      </c>
      <c r="B98" s="14"/>
      <c r="C98" s="14"/>
      <c r="D98" s="14"/>
      <c r="E98" s="14"/>
      <c r="F98" s="14"/>
      <c r="G98" s="14"/>
      <c r="H98" s="38" t="s">
        <v>44</v>
      </c>
      <c r="I98" s="52"/>
      <c r="J98" s="14"/>
      <c r="K98" s="14"/>
      <c r="L98" s="14"/>
      <c r="M98" s="14"/>
      <c r="N98" s="14"/>
    </row>
    <row r="99" spans="1:14" ht="9" customHeight="1">
      <c r="A99" s="30" t="s">
        <v>80</v>
      </c>
      <c r="B99" s="14"/>
      <c r="C99" s="14"/>
      <c r="D99" s="14"/>
      <c r="E99" s="14"/>
      <c r="F99" s="14"/>
      <c r="G99" s="14"/>
      <c r="H99" s="14"/>
      <c r="I99" s="14"/>
      <c r="J99" s="14"/>
      <c r="K99" s="14"/>
      <c r="L99" s="14"/>
      <c r="M99" s="14"/>
      <c r="N99" s="14"/>
    </row>
    <row r="100" spans="1:14" ht="15.75" customHeight="1">
      <c r="A100" s="4"/>
      <c r="B100" s="4"/>
      <c r="C100" s="4"/>
      <c r="D100" s="4"/>
      <c r="E100" s="14"/>
      <c r="F100" s="14"/>
      <c r="G100" s="14"/>
      <c r="H100" s="14"/>
      <c r="I100" s="14"/>
      <c r="J100" s="14"/>
      <c r="K100" s="14"/>
      <c r="L100" s="14"/>
      <c r="M100" s="14"/>
      <c r="N100" s="14"/>
    </row>
    <row r="101" spans="1:14" ht="12.75" customHeight="1">
      <c r="A101" s="4"/>
      <c r="B101" s="4"/>
      <c r="C101" s="4"/>
      <c r="D101" s="4"/>
      <c r="E101" s="14"/>
      <c r="F101" s="14"/>
      <c r="G101" s="14"/>
      <c r="H101" s="14"/>
      <c r="I101" s="14"/>
      <c r="J101" s="14"/>
      <c r="K101" s="14"/>
      <c r="L101" s="14"/>
      <c r="M101" s="14"/>
      <c r="N101" s="14"/>
    </row>
    <row r="102" spans="1:14" ht="18.75">
      <c r="A102" s="4"/>
      <c r="B102" s="4"/>
      <c r="C102" s="4"/>
      <c r="D102" s="4"/>
      <c r="E102" s="14"/>
      <c r="F102" s="14"/>
      <c r="G102" s="14"/>
      <c r="H102" s="14"/>
      <c r="I102" s="14"/>
      <c r="J102" s="14"/>
      <c r="K102" s="14"/>
      <c r="L102" s="14"/>
      <c r="M102" s="14"/>
      <c r="N102" s="14"/>
    </row>
  </sheetData>
  <sheetProtection/>
  <mergeCells count="93">
    <mergeCell ref="B81:C81"/>
    <mergeCell ref="B74:M74"/>
    <mergeCell ref="B73:C73"/>
    <mergeCell ref="B76:C76"/>
    <mergeCell ref="B60:C60"/>
    <mergeCell ref="B72:N72"/>
    <mergeCell ref="B69:N69"/>
    <mergeCell ref="B70:C70"/>
    <mergeCell ref="B71:C71"/>
    <mergeCell ref="B80:C80"/>
    <mergeCell ref="B77:C77"/>
    <mergeCell ref="B79:C79"/>
    <mergeCell ref="B75:N75"/>
    <mergeCell ref="B35:C36"/>
    <mergeCell ref="D35:D36"/>
    <mergeCell ref="E35:E36"/>
    <mergeCell ref="F35:H35"/>
    <mergeCell ref="I35:K35"/>
    <mergeCell ref="L35:N35"/>
    <mergeCell ref="B57:N57"/>
    <mergeCell ref="B87:C87"/>
    <mergeCell ref="B91:C91"/>
    <mergeCell ref="B88:C88"/>
    <mergeCell ref="B90:C90"/>
    <mergeCell ref="B92:C92"/>
    <mergeCell ref="B89:C89"/>
    <mergeCell ref="B83:C83"/>
    <mergeCell ref="B84:N84"/>
    <mergeCell ref="B86:C86"/>
    <mergeCell ref="B62:N62"/>
    <mergeCell ref="B63:C63"/>
    <mergeCell ref="B64:C64"/>
    <mergeCell ref="B65:N65"/>
    <mergeCell ref="B85:C85"/>
    <mergeCell ref="B78:C78"/>
    <mergeCell ref="B82:C82"/>
    <mergeCell ref="B58:C58"/>
    <mergeCell ref="B59:N59"/>
    <mergeCell ref="B68:C68"/>
    <mergeCell ref="B61:C61"/>
    <mergeCell ref="B66:C66"/>
    <mergeCell ref="B67:N67"/>
    <mergeCell ref="B51:C51"/>
    <mergeCell ref="B52:N52"/>
    <mergeCell ref="B53:C53"/>
    <mergeCell ref="B54:N54"/>
    <mergeCell ref="B55:C55"/>
    <mergeCell ref="B56:C56"/>
    <mergeCell ref="B44:C44"/>
    <mergeCell ref="B45:C45"/>
    <mergeCell ref="B46:N46"/>
    <mergeCell ref="B47:C47"/>
    <mergeCell ref="B50:C50"/>
    <mergeCell ref="A4:N4"/>
    <mergeCell ref="A5:M5"/>
    <mergeCell ref="B33:E33"/>
    <mergeCell ref="I21:K21"/>
    <mergeCell ref="B27:E27"/>
    <mergeCell ref="B43:C43"/>
    <mergeCell ref="F30:H30"/>
    <mergeCell ref="B23:E23"/>
    <mergeCell ref="B24:E24"/>
    <mergeCell ref="B37:C37"/>
    <mergeCell ref="A28:N28"/>
    <mergeCell ref="A30:A31"/>
    <mergeCell ref="B30:E31"/>
    <mergeCell ref="I30:K30"/>
    <mergeCell ref="A21:A22"/>
    <mergeCell ref="B21:E22"/>
    <mergeCell ref="F21:H21"/>
    <mergeCell ref="B41:C41"/>
    <mergeCell ref="B18:N18"/>
    <mergeCell ref="B42:C42"/>
    <mergeCell ref="B15:G15"/>
    <mergeCell ref="B19:N19"/>
    <mergeCell ref="B38:N38"/>
    <mergeCell ref="B40:C40"/>
    <mergeCell ref="B39:C39"/>
    <mergeCell ref="B32:E32"/>
    <mergeCell ref="L21:N21"/>
    <mergeCell ref="L30:N30"/>
    <mergeCell ref="B25:E25"/>
    <mergeCell ref="B26:E26"/>
    <mergeCell ref="D10:J10"/>
    <mergeCell ref="D11:J11"/>
    <mergeCell ref="B48:C48"/>
    <mergeCell ref="B49:N49"/>
    <mergeCell ref="K1:N3"/>
    <mergeCell ref="B12:G12"/>
    <mergeCell ref="B17:D17"/>
    <mergeCell ref="B13:K13"/>
    <mergeCell ref="B14:N14"/>
    <mergeCell ref="B16:N16"/>
  </mergeCells>
  <printOptions/>
  <pageMargins left="0.5118110236220472" right="0.1968503937007874" top="0.4724409448818898" bottom="0.4724409448818898" header="0.31496062992125984" footer="0.2755905511811024"/>
  <pageSetup fitToHeight="5"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CV104"/>
  <sheetViews>
    <sheetView zoomScaleSheetLayoutView="85" zoomScalePageLayoutView="0" workbookViewId="0" topLeftCell="A1">
      <selection activeCell="B25" sqref="B25:E25"/>
    </sheetView>
  </sheetViews>
  <sheetFormatPr defaultColWidth="9.00390625" defaultRowHeight="12.75"/>
  <cols>
    <col min="1" max="1" width="6.25390625" style="0" customWidth="1"/>
    <col min="2" max="2" width="20.75390625" style="0" customWidth="1"/>
    <col min="3" max="3" width="34.25390625" style="0" customWidth="1"/>
    <col min="4" max="4" width="11.625" style="0" customWidth="1"/>
    <col min="5" max="5" width="16.875" style="0" customWidth="1"/>
    <col min="6" max="6" width="11.875" style="0" customWidth="1"/>
    <col min="7" max="7" width="12.25390625" style="0" customWidth="1"/>
    <col min="8" max="8" width="10.875" style="0" customWidth="1"/>
    <col min="9" max="9" width="12.00390625" style="0" customWidth="1"/>
    <col min="10" max="10" width="10.25390625" style="0" customWidth="1"/>
    <col min="11" max="11" width="11.375" style="0" customWidth="1"/>
    <col min="12" max="12" width="11.25390625" style="0" customWidth="1"/>
    <col min="13" max="13" width="11.00390625" style="0" customWidth="1"/>
    <col min="14" max="14" width="11.125" style="0" customWidth="1"/>
  </cols>
  <sheetData>
    <row r="1" spans="1:15" ht="9" customHeight="1">
      <c r="A1" s="1"/>
      <c r="B1" s="1"/>
      <c r="C1" s="1"/>
      <c r="D1" s="1"/>
      <c r="L1" s="819" t="s">
        <v>170</v>
      </c>
      <c r="M1" s="819"/>
      <c r="N1" s="819"/>
      <c r="O1" s="819"/>
    </row>
    <row r="2" spans="1:15" ht="10.5" customHeight="1">
      <c r="A2" s="1"/>
      <c r="B2" s="1"/>
      <c r="C2" s="1"/>
      <c r="D2" s="1"/>
      <c r="L2" s="819"/>
      <c r="M2" s="819"/>
      <c r="N2" s="819"/>
      <c r="O2" s="819"/>
    </row>
    <row r="3" spans="1:15" ht="10.5" customHeight="1">
      <c r="A3" s="1"/>
      <c r="B3" s="1"/>
      <c r="C3" s="1"/>
      <c r="D3" s="1"/>
      <c r="L3" s="819"/>
      <c r="M3" s="819"/>
      <c r="N3" s="819"/>
      <c r="O3" s="819"/>
    </row>
    <row r="4" spans="1:14" ht="11.25" customHeight="1">
      <c r="A4" s="933" t="s">
        <v>0</v>
      </c>
      <c r="B4" s="933"/>
      <c r="C4" s="933"/>
      <c r="D4" s="933"/>
      <c r="E4" s="933"/>
      <c r="F4" s="933"/>
      <c r="G4" s="933"/>
      <c r="H4" s="933"/>
      <c r="I4" s="933"/>
      <c r="J4" s="933"/>
      <c r="K4" s="933"/>
      <c r="L4" s="933"/>
      <c r="M4" s="933"/>
      <c r="N4" s="933"/>
    </row>
    <row r="5" spans="1:14" ht="14.25" customHeight="1">
      <c r="A5" s="794" t="s">
        <v>250</v>
      </c>
      <c r="B5" s="794"/>
      <c r="C5" s="794"/>
      <c r="D5" s="794"/>
      <c r="E5" s="794"/>
      <c r="F5" s="794"/>
      <c r="G5" s="794"/>
      <c r="H5" s="794"/>
      <c r="I5" s="794"/>
      <c r="J5" s="794"/>
      <c r="K5" s="794"/>
      <c r="L5" s="794"/>
      <c r="M5" s="794"/>
      <c r="N5" s="57"/>
    </row>
    <row r="6" spans="1:17" ht="11.25" customHeight="1">
      <c r="A6" s="18" t="s">
        <v>120</v>
      </c>
      <c r="B6" s="141">
        <v>1010000</v>
      </c>
      <c r="C6" s="42" t="s">
        <v>16</v>
      </c>
      <c r="D6" s="141"/>
      <c r="E6" s="158"/>
      <c r="F6" s="42"/>
      <c r="G6" s="42"/>
      <c r="H6" s="42"/>
      <c r="I6" s="42"/>
      <c r="J6" s="43"/>
      <c r="K6" s="43"/>
      <c r="L6" s="43"/>
      <c r="M6" s="43"/>
      <c r="N6" s="43"/>
      <c r="P6" s="126" t="s">
        <v>124</v>
      </c>
      <c r="Q6" s="13">
        <v>450486.11</v>
      </c>
    </row>
    <row r="7" spans="1:18" ht="9.75" customHeight="1">
      <c r="A7" s="18" t="s">
        <v>73</v>
      </c>
      <c r="B7" s="27" t="s">
        <v>74</v>
      </c>
      <c r="C7" s="30" t="s">
        <v>72</v>
      </c>
      <c r="D7" s="27"/>
      <c r="F7" s="14"/>
      <c r="G7" s="14"/>
      <c r="H7" s="14"/>
      <c r="I7" s="14"/>
      <c r="J7" s="14"/>
      <c r="K7" s="14"/>
      <c r="L7" s="14"/>
      <c r="M7" s="14"/>
      <c r="N7" s="14"/>
      <c r="P7" s="126" t="s">
        <v>125</v>
      </c>
      <c r="Q7" s="13">
        <v>51438</v>
      </c>
      <c r="R7" s="6">
        <f>SUM(Q6:Q7)</f>
        <v>501924.11</v>
      </c>
    </row>
    <row r="8" spans="1:17" ht="15">
      <c r="A8" s="18" t="s">
        <v>121</v>
      </c>
      <c r="B8" s="142">
        <f>B6</f>
        <v>1010000</v>
      </c>
      <c r="C8" s="42" t="s">
        <v>16</v>
      </c>
      <c r="D8" s="142"/>
      <c r="E8" s="158"/>
      <c r="F8" s="42"/>
      <c r="G8" s="42"/>
      <c r="H8" s="42"/>
      <c r="I8" s="42"/>
      <c r="J8" s="14"/>
      <c r="K8" s="14"/>
      <c r="L8" s="14"/>
      <c r="M8" s="14"/>
      <c r="N8" s="14"/>
      <c r="O8" s="92"/>
      <c r="P8" s="126" t="s">
        <v>126</v>
      </c>
      <c r="Q8">
        <v>328220</v>
      </c>
    </row>
    <row r="9" spans="1:18" ht="11.25" customHeight="1">
      <c r="A9" s="18" t="s">
        <v>75</v>
      </c>
      <c r="B9" s="27" t="s">
        <v>74</v>
      </c>
      <c r="C9" s="30" t="s">
        <v>72</v>
      </c>
      <c r="D9" s="27"/>
      <c r="F9" s="14"/>
      <c r="G9" s="14"/>
      <c r="H9" s="14"/>
      <c r="I9" s="14"/>
      <c r="J9" s="14"/>
      <c r="K9" s="14"/>
      <c r="L9" s="14"/>
      <c r="M9" s="33"/>
      <c r="N9" s="33"/>
      <c r="Q9">
        <f>SUM(Q6:Q8)</f>
        <v>830144.11</v>
      </c>
      <c r="R9" s="13">
        <f>Q9/1000</f>
        <v>830.14411</v>
      </c>
    </row>
    <row r="10" spans="1:18" ht="15">
      <c r="A10" s="18" t="s">
        <v>123</v>
      </c>
      <c r="B10" s="110">
        <v>1014040</v>
      </c>
      <c r="C10" s="140" t="s">
        <v>105</v>
      </c>
      <c r="D10" s="139" t="s">
        <v>155</v>
      </c>
      <c r="E10" s="158"/>
      <c r="F10" s="158"/>
      <c r="G10" s="60"/>
      <c r="H10" s="60"/>
      <c r="I10" s="60"/>
      <c r="J10" s="61"/>
      <c r="K10" s="61"/>
      <c r="L10" s="61"/>
      <c r="M10" s="61"/>
      <c r="N10" s="61"/>
      <c r="R10" s="13"/>
    </row>
    <row r="11" spans="1:18" ht="12.75">
      <c r="A11" s="48"/>
      <c r="B11" s="27" t="s">
        <v>115</v>
      </c>
      <c r="C11" s="27" t="s">
        <v>116</v>
      </c>
      <c r="D11" s="30" t="s">
        <v>76</v>
      </c>
      <c r="G11" s="58"/>
      <c r="H11" s="58"/>
      <c r="I11" s="58"/>
      <c r="J11" s="59"/>
      <c r="K11" s="59"/>
      <c r="L11" s="59"/>
      <c r="M11" s="59"/>
      <c r="N11" s="59"/>
      <c r="R11" s="13"/>
    </row>
    <row r="12" spans="1:18" ht="12.75">
      <c r="A12" s="206">
        <v>4</v>
      </c>
      <c r="B12" s="880" t="s">
        <v>174</v>
      </c>
      <c r="C12" s="880"/>
      <c r="D12" s="880"/>
      <c r="E12" s="880"/>
      <c r="F12" s="880"/>
      <c r="G12" s="880"/>
      <c r="H12" s="58"/>
      <c r="I12" s="58"/>
      <c r="J12" s="59"/>
      <c r="K12" s="59"/>
      <c r="L12" s="59"/>
      <c r="M12" s="59"/>
      <c r="N12" s="59"/>
      <c r="R12" s="13"/>
    </row>
    <row r="13" spans="1:18" ht="12.75">
      <c r="A13" s="207" t="s">
        <v>175</v>
      </c>
      <c r="B13" s="932" t="s">
        <v>176</v>
      </c>
      <c r="C13" s="932"/>
      <c r="D13" s="932"/>
      <c r="E13" s="932"/>
      <c r="F13" s="932"/>
      <c r="G13" s="932"/>
      <c r="H13" s="58"/>
      <c r="I13" s="58"/>
      <c r="J13" s="59"/>
      <c r="K13" s="59"/>
      <c r="L13" s="59"/>
      <c r="M13" s="59"/>
      <c r="N13" s="59"/>
      <c r="R13" s="13"/>
    </row>
    <row r="14" spans="1:18" ht="15.75" customHeight="1">
      <c r="A14" s="208"/>
      <c r="B14" s="935" t="str">
        <f>B19</f>
        <v>Забезпечення  збереження популяризації духовного надбання нації (розвиток інфраструктури музеїв), забезпечення виставковою діяльністю</v>
      </c>
      <c r="C14" s="936"/>
      <c r="D14" s="936"/>
      <c r="E14" s="936"/>
      <c r="F14" s="936"/>
      <c r="G14" s="936"/>
      <c r="H14" s="936"/>
      <c r="I14" s="936"/>
      <c r="J14" s="936"/>
      <c r="K14" s="936"/>
      <c r="L14" s="936"/>
      <c r="M14" s="936"/>
      <c r="N14" s="936"/>
      <c r="R14" s="13"/>
    </row>
    <row r="15" spans="1:18" ht="12.75">
      <c r="A15" s="206">
        <v>5</v>
      </c>
      <c r="B15" s="880" t="s">
        <v>206</v>
      </c>
      <c r="C15" s="880"/>
      <c r="D15" s="880"/>
      <c r="E15" s="880"/>
      <c r="F15" s="880"/>
      <c r="G15" s="880"/>
      <c r="H15" s="58"/>
      <c r="I15" s="58"/>
      <c r="J15" s="59"/>
      <c r="K15" s="59"/>
      <c r="L15" s="59"/>
      <c r="M15" s="59"/>
      <c r="N15" s="59"/>
      <c r="R15" s="13"/>
    </row>
    <row r="16" spans="1:18" ht="12.75" customHeight="1">
      <c r="A16" s="210"/>
      <c r="B16" s="939" t="s">
        <v>211</v>
      </c>
      <c r="C16" s="939"/>
      <c r="D16" s="939"/>
      <c r="E16" s="939"/>
      <c r="F16" s="939"/>
      <c r="G16" s="939"/>
      <c r="H16" s="939"/>
      <c r="I16" s="939"/>
      <c r="J16" s="939"/>
      <c r="K16" s="939"/>
      <c r="L16" s="59"/>
      <c r="M16" s="59"/>
      <c r="N16" s="59"/>
      <c r="R16" s="13"/>
    </row>
    <row r="17" spans="1:18" ht="15">
      <c r="A17" s="206">
        <v>6</v>
      </c>
      <c r="B17" s="881" t="s">
        <v>180</v>
      </c>
      <c r="C17" s="881"/>
      <c r="D17" s="881"/>
      <c r="E17" s="209"/>
      <c r="F17" s="209"/>
      <c r="G17" s="209"/>
      <c r="H17" s="58"/>
      <c r="I17" s="58"/>
      <c r="J17" s="59"/>
      <c r="K17" s="59"/>
      <c r="L17" s="59"/>
      <c r="M17" s="59"/>
      <c r="N17" s="59"/>
      <c r="R17" s="13"/>
    </row>
    <row r="18" spans="1:18" ht="12.75">
      <c r="A18" s="207" t="s">
        <v>175</v>
      </c>
      <c r="B18" s="925" t="s">
        <v>181</v>
      </c>
      <c r="C18" s="925"/>
      <c r="D18" s="925"/>
      <c r="E18" s="925"/>
      <c r="F18" s="925"/>
      <c r="G18" s="925"/>
      <c r="H18" s="58"/>
      <c r="I18" s="58"/>
      <c r="J18" s="59"/>
      <c r="K18" s="59"/>
      <c r="L18" s="59"/>
      <c r="M18" s="59"/>
      <c r="N18" s="59"/>
      <c r="R18" s="13"/>
    </row>
    <row r="19" spans="1:18" ht="12.75">
      <c r="A19" s="211">
        <v>1</v>
      </c>
      <c r="B19" s="926" t="s">
        <v>28</v>
      </c>
      <c r="C19" s="927"/>
      <c r="D19" s="927"/>
      <c r="E19" s="927"/>
      <c r="F19" s="927"/>
      <c r="G19" s="928"/>
      <c r="H19" s="58"/>
      <c r="I19" s="58"/>
      <c r="J19" s="59"/>
      <c r="K19" s="59"/>
      <c r="L19" s="59"/>
      <c r="M19" s="59"/>
      <c r="N19" s="59"/>
      <c r="R19" s="13"/>
    </row>
    <row r="20" spans="1:18" ht="15">
      <c r="A20" s="176">
        <v>7</v>
      </c>
      <c r="B20" s="14" t="s">
        <v>183</v>
      </c>
      <c r="C20" s="125"/>
      <c r="D20" s="125"/>
      <c r="E20" s="14"/>
      <c r="F20" s="14"/>
      <c r="G20" s="14"/>
      <c r="H20" s="14"/>
      <c r="I20" s="14"/>
      <c r="J20" s="14"/>
      <c r="K20" s="14"/>
      <c r="M20" s="14"/>
      <c r="N20" s="40" t="s">
        <v>184</v>
      </c>
      <c r="P20" s="126" t="s">
        <v>124</v>
      </c>
      <c r="Q20" s="13">
        <v>591659</v>
      </c>
      <c r="R20" s="13"/>
    </row>
    <row r="21" spans="1:18" ht="9.75" customHeight="1">
      <c r="A21" s="824" t="s">
        <v>7</v>
      </c>
      <c r="B21" s="785" t="s">
        <v>185</v>
      </c>
      <c r="C21" s="785"/>
      <c r="D21" s="785"/>
      <c r="E21" s="785"/>
      <c r="F21" s="828" t="s">
        <v>238</v>
      </c>
      <c r="G21" s="829"/>
      <c r="H21" s="830"/>
      <c r="I21" s="828" t="s">
        <v>239</v>
      </c>
      <c r="J21" s="829"/>
      <c r="K21" s="830"/>
      <c r="L21" s="828" t="s">
        <v>3</v>
      </c>
      <c r="M21" s="829"/>
      <c r="N21" s="830"/>
      <c r="P21" s="126" t="s">
        <v>125</v>
      </c>
      <c r="Q21" s="13">
        <v>20642</v>
      </c>
      <c r="R21" s="13"/>
    </row>
    <row r="22" spans="1:18" ht="15" customHeight="1">
      <c r="A22" s="824"/>
      <c r="B22" s="785"/>
      <c r="C22" s="785"/>
      <c r="D22" s="785"/>
      <c r="E22" s="785"/>
      <c r="F22" s="17" t="s">
        <v>4</v>
      </c>
      <c r="G22" s="17" t="s">
        <v>188</v>
      </c>
      <c r="H22" s="17" t="s">
        <v>6</v>
      </c>
      <c r="I22" s="17" t="s">
        <v>4</v>
      </c>
      <c r="J22" s="17" t="s">
        <v>188</v>
      </c>
      <c r="K22" s="17" t="s">
        <v>6</v>
      </c>
      <c r="L22" s="17" t="s">
        <v>4</v>
      </c>
      <c r="M22" s="17" t="s">
        <v>188</v>
      </c>
      <c r="N22" s="17" t="s">
        <v>6</v>
      </c>
      <c r="Q22">
        <f>SUM(Q20:Q21)</f>
        <v>612301</v>
      </c>
      <c r="R22" s="13">
        <f>Q22/1000</f>
        <v>612.301</v>
      </c>
    </row>
    <row r="23" spans="1:18" ht="9.75" customHeight="1">
      <c r="A23" s="17">
        <v>1</v>
      </c>
      <c r="B23" s="802">
        <v>2</v>
      </c>
      <c r="C23" s="803"/>
      <c r="D23" s="803"/>
      <c r="E23" s="804"/>
      <c r="F23" s="17">
        <v>3</v>
      </c>
      <c r="G23" s="17">
        <v>4</v>
      </c>
      <c r="H23" s="17">
        <v>5</v>
      </c>
      <c r="I23" s="17">
        <v>6</v>
      </c>
      <c r="J23" s="17">
        <v>7</v>
      </c>
      <c r="K23" s="17">
        <v>8</v>
      </c>
      <c r="L23" s="17">
        <v>9</v>
      </c>
      <c r="M23" s="17">
        <v>10</v>
      </c>
      <c r="N23" s="17">
        <v>11</v>
      </c>
      <c r="R23" s="13"/>
    </row>
    <row r="24" spans="1:18" ht="33" customHeight="1">
      <c r="A24" s="72">
        <v>1</v>
      </c>
      <c r="B24" s="825" t="str">
        <f>B19</f>
        <v>Забезпечення  збереження популяризації духовного надбання нації (розвиток інфраструктури музеїв), забезпечення виставковою діяльністю</v>
      </c>
      <c r="C24" s="826"/>
      <c r="D24" s="826"/>
      <c r="E24" s="827"/>
      <c r="F24" s="497">
        <v>3721800</v>
      </c>
      <c r="G24" s="373">
        <v>416000</v>
      </c>
      <c r="H24" s="432">
        <f>F24+G24</f>
        <v>4137800</v>
      </c>
      <c r="I24" s="497">
        <v>3704718</v>
      </c>
      <c r="J24" s="574">
        <v>612301</v>
      </c>
      <c r="K24" s="432">
        <f>I24+J24</f>
        <v>4317019</v>
      </c>
      <c r="L24" s="495">
        <f aca="true" t="shared" si="0" ref="L24:N25">I24-F24</f>
        <v>-17082</v>
      </c>
      <c r="M24" s="558">
        <f t="shared" si="0"/>
        <v>196301</v>
      </c>
      <c r="N24" s="101">
        <f t="shared" si="0"/>
        <v>179219</v>
      </c>
      <c r="P24" s="126" t="s">
        <v>126</v>
      </c>
      <c r="Q24">
        <v>204400</v>
      </c>
      <c r="R24" s="13"/>
    </row>
    <row r="25" spans="1:18" ht="33" customHeight="1">
      <c r="A25" s="72">
        <v>2</v>
      </c>
      <c r="B25" s="825" t="s">
        <v>237</v>
      </c>
      <c r="C25" s="826"/>
      <c r="D25" s="826"/>
      <c r="E25" s="827"/>
      <c r="F25" s="432"/>
      <c r="G25" s="373">
        <v>209995</v>
      </c>
      <c r="H25" s="432">
        <f>F25+G25</f>
        <v>209995</v>
      </c>
      <c r="I25" s="432"/>
      <c r="J25" s="574">
        <v>204400</v>
      </c>
      <c r="K25" s="432">
        <f>I25+J25</f>
        <v>204400</v>
      </c>
      <c r="L25" s="101">
        <f t="shared" si="0"/>
        <v>0</v>
      </c>
      <c r="M25" s="496">
        <f t="shared" si="0"/>
        <v>-5595</v>
      </c>
      <c r="N25" s="495">
        <f t="shared" si="0"/>
        <v>-5595</v>
      </c>
      <c r="R25" s="13"/>
    </row>
    <row r="26" spans="1:18" ht="15" customHeight="1">
      <c r="A26" s="213"/>
      <c r="B26" s="929" t="s">
        <v>218</v>
      </c>
      <c r="C26" s="930"/>
      <c r="D26" s="930"/>
      <c r="E26" s="931"/>
      <c r="F26" s="523">
        <f>SUM(F24:F25)</f>
        <v>3721800</v>
      </c>
      <c r="G26" s="523">
        <f aca="true" t="shared" si="1" ref="G26:N26">SUM(G24:G25)</f>
        <v>625995</v>
      </c>
      <c r="H26" s="523">
        <f t="shared" si="1"/>
        <v>4347795</v>
      </c>
      <c r="I26" s="523">
        <f>SUM(I24:I25)</f>
        <v>3704718</v>
      </c>
      <c r="J26" s="601">
        <f>SUM(J24:J25)</f>
        <v>816701</v>
      </c>
      <c r="K26" s="523">
        <f>SUM(K24:K25)</f>
        <v>4521419</v>
      </c>
      <c r="L26" s="495">
        <f t="shared" si="1"/>
        <v>-17082</v>
      </c>
      <c r="M26" s="101">
        <f t="shared" si="1"/>
        <v>190706</v>
      </c>
      <c r="N26" s="101">
        <f t="shared" si="1"/>
        <v>173624</v>
      </c>
      <c r="R26" s="13"/>
    </row>
    <row r="27" spans="1:18" ht="15" customHeight="1">
      <c r="A27" s="786" t="s">
        <v>219</v>
      </c>
      <c r="B27" s="786"/>
      <c r="C27" s="786"/>
      <c r="D27" s="786"/>
      <c r="E27" s="786"/>
      <c r="F27" s="786"/>
      <c r="G27" s="786"/>
      <c r="H27" s="786"/>
      <c r="I27" s="786"/>
      <c r="J27" s="786"/>
      <c r="K27" s="786"/>
      <c r="L27" s="786"/>
      <c r="M27" s="786"/>
      <c r="N27" s="786"/>
      <c r="R27" s="13"/>
    </row>
    <row r="28" spans="1:18" ht="15" customHeight="1">
      <c r="A28" s="786"/>
      <c r="B28" s="786"/>
      <c r="C28" s="786"/>
      <c r="D28" s="786"/>
      <c r="E28" s="786"/>
      <c r="F28" s="786"/>
      <c r="G28" s="786"/>
      <c r="H28" s="786"/>
      <c r="I28" s="786"/>
      <c r="J28" s="786"/>
      <c r="K28" s="786"/>
      <c r="L28" s="786"/>
      <c r="M28" s="786"/>
      <c r="N28" s="786"/>
      <c r="R28" s="13"/>
    </row>
    <row r="29" spans="1:18" ht="15" customHeight="1">
      <c r="A29" s="263">
        <v>8</v>
      </c>
      <c r="B29" s="48" t="s">
        <v>186</v>
      </c>
      <c r="C29" s="48"/>
      <c r="D29" s="48"/>
      <c r="E29" s="48"/>
      <c r="F29" s="48"/>
      <c r="G29" s="48"/>
      <c r="H29" s="48"/>
      <c r="I29" s="48"/>
      <c r="J29" s="48"/>
      <c r="K29" s="48"/>
      <c r="L29" s="26"/>
      <c r="M29" s="48"/>
      <c r="N29" s="264" t="s">
        <v>184</v>
      </c>
      <c r="R29" s="13"/>
    </row>
    <row r="30" spans="1:18" ht="13.5" customHeight="1">
      <c r="A30" s="824" t="s">
        <v>7</v>
      </c>
      <c r="B30" s="824" t="s">
        <v>185</v>
      </c>
      <c r="C30" s="824"/>
      <c r="D30" s="824"/>
      <c r="E30" s="824"/>
      <c r="F30" s="788" t="s">
        <v>1</v>
      </c>
      <c r="G30" s="810"/>
      <c r="H30" s="789"/>
      <c r="I30" s="788" t="s">
        <v>2</v>
      </c>
      <c r="J30" s="810"/>
      <c r="K30" s="789"/>
      <c r="L30" s="788" t="s">
        <v>3</v>
      </c>
      <c r="M30" s="810"/>
      <c r="N30" s="789"/>
      <c r="R30" s="13"/>
    </row>
    <row r="31" spans="1:14" ht="3" customHeight="1">
      <c r="A31" s="824"/>
      <c r="B31" s="824"/>
      <c r="C31" s="824"/>
      <c r="D31" s="824"/>
      <c r="E31" s="824"/>
      <c r="F31" s="54" t="s">
        <v>4</v>
      </c>
      <c r="G31" s="54" t="s">
        <v>5</v>
      </c>
      <c r="H31" s="54" t="s">
        <v>6</v>
      </c>
      <c r="I31" s="54" t="s">
        <v>4</v>
      </c>
      <c r="J31" s="54" t="s">
        <v>5</v>
      </c>
      <c r="K31" s="54" t="s">
        <v>6</v>
      </c>
      <c r="L31" s="54" t="s">
        <v>4</v>
      </c>
      <c r="M31" s="54" t="s">
        <v>5</v>
      </c>
      <c r="N31" s="54" t="s">
        <v>6</v>
      </c>
    </row>
    <row r="32" spans="1:14" ht="6.75" customHeight="1">
      <c r="A32" s="54">
        <v>1</v>
      </c>
      <c r="B32" s="788">
        <v>2</v>
      </c>
      <c r="C32" s="810"/>
      <c r="D32" s="810"/>
      <c r="E32" s="789"/>
      <c r="F32" s="54">
        <v>3</v>
      </c>
      <c r="G32" s="54">
        <v>4</v>
      </c>
      <c r="H32" s="54">
        <v>5</v>
      </c>
      <c r="I32" s="54">
        <v>6</v>
      </c>
      <c r="J32" s="54">
        <v>7</v>
      </c>
      <c r="K32" s="54">
        <v>8</v>
      </c>
      <c r="L32" s="54">
        <v>9</v>
      </c>
      <c r="M32" s="54">
        <v>10</v>
      </c>
      <c r="N32" s="54">
        <v>11</v>
      </c>
    </row>
    <row r="33" spans="1:14" ht="9" customHeight="1">
      <c r="A33" s="183"/>
      <c r="B33" s="837"/>
      <c r="C33" s="838"/>
      <c r="D33" s="838"/>
      <c r="E33" s="839"/>
      <c r="F33" s="184"/>
      <c r="G33" s="185"/>
      <c r="H33" s="184"/>
      <c r="I33" s="186"/>
      <c r="J33" s="185"/>
      <c r="K33" s="184"/>
      <c r="L33" s="187"/>
      <c r="M33" s="188"/>
      <c r="N33" s="189"/>
    </row>
    <row r="34" spans="1:14" ht="16.5" customHeight="1">
      <c r="A34" s="176">
        <v>9</v>
      </c>
      <c r="B34" s="14" t="s">
        <v>187</v>
      </c>
      <c r="C34" s="14"/>
      <c r="D34" s="14"/>
      <c r="E34" s="14"/>
      <c r="F34" s="14"/>
      <c r="G34" s="14"/>
      <c r="H34" s="14"/>
      <c r="I34" s="14"/>
      <c r="J34" s="14"/>
      <c r="K34" s="14"/>
      <c r="L34" s="14"/>
      <c r="M34" s="14"/>
      <c r="N34" s="14"/>
    </row>
    <row r="35" spans="1:14" ht="27" customHeight="1">
      <c r="A35" s="16" t="s">
        <v>7</v>
      </c>
      <c r="B35" s="831" t="s">
        <v>8</v>
      </c>
      <c r="C35" s="832"/>
      <c r="D35" s="835" t="s">
        <v>9</v>
      </c>
      <c r="E35" s="835" t="s">
        <v>10</v>
      </c>
      <c r="F35" s="818" t="s">
        <v>240</v>
      </c>
      <c r="G35" s="818"/>
      <c r="H35" s="818"/>
      <c r="I35" s="818" t="s">
        <v>241</v>
      </c>
      <c r="J35" s="818"/>
      <c r="K35" s="818"/>
      <c r="L35" s="817" t="s">
        <v>3</v>
      </c>
      <c r="M35" s="817"/>
      <c r="N35" s="817"/>
    </row>
    <row r="36" spans="1:14" ht="16.5" customHeight="1">
      <c r="A36" s="16"/>
      <c r="B36" s="833"/>
      <c r="C36" s="834"/>
      <c r="D36" s="836"/>
      <c r="E36" s="836"/>
      <c r="F36" s="17" t="s">
        <v>4</v>
      </c>
      <c r="G36" s="17" t="s">
        <v>188</v>
      </c>
      <c r="H36" s="17" t="s">
        <v>189</v>
      </c>
      <c r="I36" s="17" t="s">
        <v>4</v>
      </c>
      <c r="J36" s="17" t="s">
        <v>188</v>
      </c>
      <c r="K36" s="17" t="s">
        <v>189</v>
      </c>
      <c r="L36" s="17" t="s">
        <v>193</v>
      </c>
      <c r="M36" s="17" t="s">
        <v>188</v>
      </c>
      <c r="N36" s="17" t="s">
        <v>189</v>
      </c>
    </row>
    <row r="37" spans="1:14" ht="6.75" customHeight="1">
      <c r="A37" s="54">
        <v>1</v>
      </c>
      <c r="B37" s="788">
        <f>A37+1</f>
        <v>2</v>
      </c>
      <c r="C37" s="789"/>
      <c r="D37" s="174">
        <f>B37+1</f>
        <v>3</v>
      </c>
      <c r="E37" s="54">
        <f>D37+1</f>
        <v>4</v>
      </c>
      <c r="F37" s="54">
        <f>E37+1</f>
        <v>5</v>
      </c>
      <c r="G37" s="54">
        <f>F37+1</f>
        <v>6</v>
      </c>
      <c r="H37" s="54">
        <f aca="true" t="shared" si="2" ref="H37:N37">G37+1</f>
        <v>7</v>
      </c>
      <c r="I37" s="54">
        <f t="shared" si="2"/>
        <v>8</v>
      </c>
      <c r="J37" s="54">
        <f t="shared" si="2"/>
        <v>9</v>
      </c>
      <c r="K37" s="54">
        <f t="shared" si="2"/>
        <v>10</v>
      </c>
      <c r="L37" s="54">
        <f t="shared" si="2"/>
        <v>11</v>
      </c>
      <c r="M37" s="54">
        <f t="shared" si="2"/>
        <v>12</v>
      </c>
      <c r="N37" s="54">
        <f t="shared" si="2"/>
        <v>13</v>
      </c>
    </row>
    <row r="38" spans="1:16" ht="10.5" customHeight="1">
      <c r="A38" s="934" t="s">
        <v>7</v>
      </c>
      <c r="B38" s="952" t="str">
        <f>B19</f>
        <v>Забезпечення  збереження популяризації духовного надбання нації (розвиток інфраструктури музеїв), забезпечення виставковою діяльністю</v>
      </c>
      <c r="C38" s="953"/>
      <c r="D38" s="953"/>
      <c r="E38" s="953"/>
      <c r="F38" s="953"/>
      <c r="G38" s="953"/>
      <c r="H38" s="953"/>
      <c r="I38" s="953"/>
      <c r="J38" s="953"/>
      <c r="K38" s="953"/>
      <c r="L38" s="953"/>
      <c r="M38" s="953"/>
      <c r="N38" s="954"/>
      <c r="P38" s="92"/>
    </row>
    <row r="39" spans="1:14" ht="6" customHeight="1">
      <c r="A39" s="934"/>
      <c r="B39" s="955"/>
      <c r="C39" s="956"/>
      <c r="D39" s="956"/>
      <c r="E39" s="956"/>
      <c r="F39" s="956"/>
      <c r="G39" s="956"/>
      <c r="H39" s="956"/>
      <c r="I39" s="956"/>
      <c r="J39" s="956"/>
      <c r="K39" s="956"/>
      <c r="L39" s="956"/>
      <c r="M39" s="956"/>
      <c r="N39" s="957"/>
    </row>
    <row r="40" spans="1:14" ht="11.25" customHeight="1">
      <c r="A40" s="242">
        <v>1</v>
      </c>
      <c r="B40" s="783" t="s">
        <v>190</v>
      </c>
      <c r="C40" s="784"/>
      <c r="D40" s="265"/>
      <c r="E40" s="265"/>
      <c r="F40" s="265"/>
      <c r="G40" s="265"/>
      <c r="H40" s="265"/>
      <c r="I40" s="265"/>
      <c r="J40" s="265"/>
      <c r="K40" s="265"/>
      <c r="L40" s="265"/>
      <c r="M40" s="265"/>
      <c r="N40" s="265"/>
    </row>
    <row r="41" spans="1:14" ht="11.25" customHeight="1">
      <c r="A41" s="127"/>
      <c r="B41" s="958" t="s">
        <v>29</v>
      </c>
      <c r="C41" s="959"/>
      <c r="D41" s="266"/>
      <c r="E41" s="266"/>
      <c r="F41" s="266"/>
      <c r="G41" s="266"/>
      <c r="H41" s="266"/>
      <c r="I41" s="151"/>
      <c r="J41" s="266"/>
      <c r="K41" s="266"/>
      <c r="L41" s="133"/>
      <c r="M41" s="134"/>
      <c r="N41" s="135"/>
    </row>
    <row r="42" spans="1:14" ht="13.5" customHeight="1">
      <c r="A42" s="127"/>
      <c r="B42" s="867" t="s">
        <v>150</v>
      </c>
      <c r="C42" s="868"/>
      <c r="D42" s="151" t="s">
        <v>18</v>
      </c>
      <c r="E42" s="113" t="s">
        <v>242</v>
      </c>
      <c r="F42" s="505">
        <v>1</v>
      </c>
      <c r="G42" s="530"/>
      <c r="H42" s="505">
        <f>F42</f>
        <v>1</v>
      </c>
      <c r="I42" s="505">
        <v>1</v>
      </c>
      <c r="J42" s="530"/>
      <c r="K42" s="505">
        <f>I42</f>
        <v>1</v>
      </c>
      <c r="L42" s="101">
        <f aca="true" t="shared" si="3" ref="L42:L50">I42-F42</f>
        <v>0</v>
      </c>
      <c r="M42" s="101">
        <f aca="true" t="shared" si="4" ref="M42:M50">J42-G42</f>
        <v>0</v>
      </c>
      <c r="N42" s="101">
        <f aca="true" t="shared" si="5" ref="N42:N50">K42-H42</f>
        <v>0</v>
      </c>
    </row>
    <row r="43" spans="1:14" ht="14.25" customHeight="1">
      <c r="A43" s="127"/>
      <c r="B43" s="781" t="s">
        <v>149</v>
      </c>
      <c r="C43" s="782"/>
      <c r="D43" s="151" t="s">
        <v>18</v>
      </c>
      <c r="E43" s="275"/>
      <c r="F43" s="505">
        <f>SUM(F44:F47)</f>
        <v>42</v>
      </c>
      <c r="G43" s="530"/>
      <c r="H43" s="505">
        <f>F43</f>
        <v>42</v>
      </c>
      <c r="I43" s="505">
        <f>SUM(I44:I47)</f>
        <v>42</v>
      </c>
      <c r="J43" s="530"/>
      <c r="K43" s="505">
        <f>I43</f>
        <v>42</v>
      </c>
      <c r="L43" s="101">
        <f t="shared" si="3"/>
        <v>0</v>
      </c>
      <c r="M43" s="101">
        <f t="shared" si="4"/>
        <v>0</v>
      </c>
      <c r="N43" s="101">
        <f t="shared" si="5"/>
        <v>0</v>
      </c>
    </row>
    <row r="44" spans="1:14" ht="14.25" customHeight="1">
      <c r="A44" s="127"/>
      <c r="B44" s="781" t="s">
        <v>230</v>
      </c>
      <c r="C44" s="782"/>
      <c r="D44" s="151" t="s">
        <v>18</v>
      </c>
      <c r="E44" s="230" t="s">
        <v>19</v>
      </c>
      <c r="F44" s="505">
        <v>9</v>
      </c>
      <c r="G44" s="530"/>
      <c r="H44" s="505">
        <f aca="true" t="shared" si="6" ref="H44:H50">F44</f>
        <v>9</v>
      </c>
      <c r="I44" s="505">
        <v>9</v>
      </c>
      <c r="J44" s="530"/>
      <c r="K44" s="505">
        <f aca="true" t="shared" si="7" ref="K44:K50">I44</f>
        <v>9</v>
      </c>
      <c r="L44" s="101">
        <f t="shared" si="3"/>
        <v>0</v>
      </c>
      <c r="M44" s="101">
        <f t="shared" si="4"/>
        <v>0</v>
      </c>
      <c r="N44" s="101">
        <f t="shared" si="5"/>
        <v>0</v>
      </c>
    </row>
    <row r="45" spans="1:14" ht="14.25" customHeight="1">
      <c r="A45" s="127"/>
      <c r="B45" s="863" t="s">
        <v>224</v>
      </c>
      <c r="C45" s="864"/>
      <c r="D45" s="151" t="s">
        <v>18</v>
      </c>
      <c r="E45" s="230" t="s">
        <v>19</v>
      </c>
      <c r="F45" s="505">
        <v>18</v>
      </c>
      <c r="G45" s="530"/>
      <c r="H45" s="505">
        <f t="shared" si="6"/>
        <v>18</v>
      </c>
      <c r="I45" s="505">
        <v>18</v>
      </c>
      <c r="J45" s="530"/>
      <c r="K45" s="505">
        <f t="shared" si="7"/>
        <v>18</v>
      </c>
      <c r="L45" s="101">
        <f t="shared" si="3"/>
        <v>0</v>
      </c>
      <c r="M45" s="101">
        <f t="shared" si="4"/>
        <v>0</v>
      </c>
      <c r="N45" s="101">
        <f t="shared" si="5"/>
        <v>0</v>
      </c>
    </row>
    <row r="46" spans="1:14" ht="14.25" customHeight="1">
      <c r="A46" s="127"/>
      <c r="B46" s="863" t="s">
        <v>225</v>
      </c>
      <c r="C46" s="864"/>
      <c r="D46" s="151" t="s">
        <v>18</v>
      </c>
      <c r="E46" s="228">
        <v>0</v>
      </c>
      <c r="F46" s="505">
        <v>15</v>
      </c>
      <c r="G46" s="530"/>
      <c r="H46" s="505">
        <f t="shared" si="6"/>
        <v>15</v>
      </c>
      <c r="I46" s="505">
        <v>15</v>
      </c>
      <c r="J46" s="530"/>
      <c r="K46" s="505">
        <f t="shared" si="7"/>
        <v>15</v>
      </c>
      <c r="L46" s="101">
        <f t="shared" si="3"/>
        <v>0</v>
      </c>
      <c r="M46" s="101">
        <f t="shared" si="4"/>
        <v>0</v>
      </c>
      <c r="N46" s="101">
        <f t="shared" si="5"/>
        <v>0</v>
      </c>
    </row>
    <row r="47" spans="1:14" ht="14.25" customHeight="1">
      <c r="A47" s="127"/>
      <c r="B47" s="863" t="s">
        <v>231</v>
      </c>
      <c r="C47" s="864"/>
      <c r="D47" s="151" t="s">
        <v>18</v>
      </c>
      <c r="E47" s="228">
        <v>0</v>
      </c>
      <c r="F47" s="505">
        <v>0</v>
      </c>
      <c r="G47" s="530"/>
      <c r="H47" s="505">
        <f t="shared" si="6"/>
        <v>0</v>
      </c>
      <c r="I47" s="505">
        <v>0</v>
      </c>
      <c r="J47" s="530"/>
      <c r="K47" s="505">
        <f t="shared" si="7"/>
        <v>0</v>
      </c>
      <c r="L47" s="101">
        <f t="shared" si="3"/>
        <v>0</v>
      </c>
      <c r="M47" s="101">
        <f t="shared" si="4"/>
        <v>0</v>
      </c>
      <c r="N47" s="101">
        <f t="shared" si="5"/>
        <v>0</v>
      </c>
    </row>
    <row r="48" spans="1:14" ht="14.25" customHeight="1">
      <c r="A48" s="127"/>
      <c r="B48" s="781" t="s">
        <v>143</v>
      </c>
      <c r="C48" s="782"/>
      <c r="D48" s="151" t="s">
        <v>31</v>
      </c>
      <c r="E48" s="277">
        <v>2765</v>
      </c>
      <c r="F48" s="559">
        <v>2765</v>
      </c>
      <c r="G48" s="530"/>
      <c r="H48" s="505">
        <f t="shared" si="6"/>
        <v>2765</v>
      </c>
      <c r="I48" s="559">
        <v>2765</v>
      </c>
      <c r="J48" s="530"/>
      <c r="K48" s="505">
        <f t="shared" si="7"/>
        <v>2765</v>
      </c>
      <c r="L48" s="101">
        <f t="shared" si="3"/>
        <v>0</v>
      </c>
      <c r="M48" s="101">
        <f t="shared" si="4"/>
        <v>0</v>
      </c>
      <c r="N48" s="101">
        <f t="shared" si="5"/>
        <v>0</v>
      </c>
    </row>
    <row r="49" spans="1:14" ht="14.25" customHeight="1">
      <c r="A49" s="127"/>
      <c r="B49" s="781" t="s">
        <v>30</v>
      </c>
      <c r="C49" s="782"/>
      <c r="D49" s="151" t="s">
        <v>31</v>
      </c>
      <c r="E49" s="113">
        <v>370</v>
      </c>
      <c r="F49" s="505">
        <v>370</v>
      </c>
      <c r="G49" s="530"/>
      <c r="H49" s="505">
        <f t="shared" si="6"/>
        <v>370</v>
      </c>
      <c r="I49" s="505">
        <v>370</v>
      </c>
      <c r="J49" s="530"/>
      <c r="K49" s="505">
        <f t="shared" si="7"/>
        <v>370</v>
      </c>
      <c r="L49" s="101">
        <f t="shared" si="3"/>
        <v>0</v>
      </c>
      <c r="M49" s="101">
        <f t="shared" si="4"/>
        <v>0</v>
      </c>
      <c r="N49" s="101">
        <f t="shared" si="5"/>
        <v>0</v>
      </c>
    </row>
    <row r="50" spans="1:14" ht="15.75" customHeight="1">
      <c r="A50" s="127"/>
      <c r="B50" s="781" t="s">
        <v>92</v>
      </c>
      <c r="C50" s="782"/>
      <c r="D50" s="151" t="s">
        <v>20</v>
      </c>
      <c r="E50" s="172"/>
      <c r="F50" s="403">
        <f>F26</f>
        <v>3721800</v>
      </c>
      <c r="G50" s="403"/>
      <c r="H50" s="505">
        <f t="shared" si="6"/>
        <v>3721800</v>
      </c>
      <c r="I50" s="403">
        <f>I26</f>
        <v>3704718</v>
      </c>
      <c r="J50" s="403"/>
      <c r="K50" s="505">
        <f t="shared" si="7"/>
        <v>3704718</v>
      </c>
      <c r="L50" s="495">
        <f t="shared" si="3"/>
        <v>-17082</v>
      </c>
      <c r="M50" s="495">
        <f t="shared" si="4"/>
        <v>0</v>
      </c>
      <c r="N50" s="495">
        <f t="shared" si="5"/>
        <v>-17082</v>
      </c>
    </row>
    <row r="51" spans="1:14" ht="13.5" customHeight="1">
      <c r="A51" s="127"/>
      <c r="B51" s="897" t="s">
        <v>142</v>
      </c>
      <c r="C51" s="898"/>
      <c r="D51" s="898"/>
      <c r="E51" s="898"/>
      <c r="F51" s="898"/>
      <c r="G51" s="898"/>
      <c r="H51" s="898"/>
      <c r="I51" s="898"/>
      <c r="J51" s="898"/>
      <c r="K51" s="898"/>
      <c r="L51" s="898"/>
      <c r="M51" s="898"/>
      <c r="N51" s="899"/>
    </row>
    <row r="52" spans="1:17" ht="15" customHeight="1">
      <c r="A52" s="232">
        <v>2</v>
      </c>
      <c r="B52" s="783" t="s">
        <v>191</v>
      </c>
      <c r="C52" s="784"/>
      <c r="D52" s="267"/>
      <c r="E52" s="267"/>
      <c r="F52" s="267"/>
      <c r="G52" s="267"/>
      <c r="H52" s="267"/>
      <c r="I52" s="267"/>
      <c r="J52" s="267"/>
      <c r="K52" s="267"/>
      <c r="L52" s="267"/>
      <c r="M52" s="267"/>
      <c r="N52" s="267"/>
      <c r="P52">
        <v>2018</v>
      </c>
      <c r="Q52">
        <v>2019</v>
      </c>
    </row>
    <row r="53" spans="1:16" ht="13.5" customHeight="1">
      <c r="A53" s="127"/>
      <c r="B53" s="949" t="s">
        <v>151</v>
      </c>
      <c r="C53" s="950"/>
      <c r="D53" s="151" t="s">
        <v>18</v>
      </c>
      <c r="E53" s="274" t="s">
        <v>91</v>
      </c>
      <c r="F53" s="505">
        <v>36</v>
      </c>
      <c r="G53" s="505"/>
      <c r="H53" s="472">
        <f aca="true" t="shared" si="8" ref="H53:H59">F53</f>
        <v>36</v>
      </c>
      <c r="I53" s="505">
        <v>36</v>
      </c>
      <c r="J53" s="505"/>
      <c r="K53" s="472">
        <f aca="true" t="shared" si="9" ref="K53:K59">I53</f>
        <v>36</v>
      </c>
      <c r="L53" s="101">
        <f aca="true" t="shared" si="10" ref="L53:L62">I53-F53</f>
        <v>0</v>
      </c>
      <c r="M53" s="101">
        <f aca="true" t="shared" si="11" ref="M53:M62">J53-G53</f>
        <v>0</v>
      </c>
      <c r="N53" s="101">
        <f aca="true" t="shared" si="12" ref="N53:N62">K53-H53</f>
        <v>0</v>
      </c>
      <c r="P53" t="s">
        <v>128</v>
      </c>
    </row>
    <row r="54" spans="1:17" ht="14.25" customHeight="1">
      <c r="A54" s="127"/>
      <c r="B54" s="949" t="s">
        <v>243</v>
      </c>
      <c r="C54" s="950"/>
      <c r="D54" s="151" t="s">
        <v>18</v>
      </c>
      <c r="E54" s="228">
        <v>0</v>
      </c>
      <c r="F54" s="505">
        <v>1350</v>
      </c>
      <c r="G54" s="505"/>
      <c r="H54" s="472">
        <f t="shared" si="8"/>
        <v>1350</v>
      </c>
      <c r="I54" s="505">
        <v>1350</v>
      </c>
      <c r="J54" s="505"/>
      <c r="K54" s="472">
        <f t="shared" si="9"/>
        <v>1350</v>
      </c>
      <c r="L54" s="101">
        <f t="shared" si="10"/>
        <v>0</v>
      </c>
      <c r="M54" s="101">
        <f t="shared" si="11"/>
        <v>0</v>
      </c>
      <c r="N54" s="101">
        <f t="shared" si="12"/>
        <v>0</v>
      </c>
      <c r="P54">
        <v>450486.11</v>
      </c>
      <c r="Q54">
        <v>591658.58</v>
      </c>
    </row>
    <row r="55" spans="1:17" ht="15.75" customHeight="1">
      <c r="A55" s="127"/>
      <c r="B55" s="949" t="s">
        <v>244</v>
      </c>
      <c r="C55" s="951"/>
      <c r="D55" s="151" t="s">
        <v>34</v>
      </c>
      <c r="E55" s="228">
        <v>0</v>
      </c>
      <c r="F55" s="561">
        <v>56.36</v>
      </c>
      <c r="G55" s="561"/>
      <c r="H55" s="477">
        <f t="shared" si="8"/>
        <v>56.36</v>
      </c>
      <c r="I55" s="561">
        <v>56.36</v>
      </c>
      <c r="J55" s="561"/>
      <c r="K55" s="477">
        <f t="shared" si="9"/>
        <v>56.36</v>
      </c>
      <c r="L55" s="101">
        <f t="shared" si="10"/>
        <v>0</v>
      </c>
      <c r="M55" s="101">
        <f t="shared" si="11"/>
        <v>0</v>
      </c>
      <c r="N55" s="101">
        <f t="shared" si="12"/>
        <v>0</v>
      </c>
      <c r="P55">
        <v>-19417.54</v>
      </c>
      <c r="Q55">
        <v>-16236.8</v>
      </c>
    </row>
    <row r="56" spans="1:17" ht="15.75" customHeight="1">
      <c r="A56" s="127"/>
      <c r="B56" s="949" t="s">
        <v>245</v>
      </c>
      <c r="C56" s="951"/>
      <c r="D56" s="151" t="s">
        <v>34</v>
      </c>
      <c r="E56" s="228">
        <v>0</v>
      </c>
      <c r="F56" s="561">
        <v>2</v>
      </c>
      <c r="G56" s="561"/>
      <c r="H56" s="477">
        <f t="shared" si="8"/>
        <v>2</v>
      </c>
      <c r="I56" s="561">
        <v>2.1</v>
      </c>
      <c r="J56" s="561"/>
      <c r="K56" s="477">
        <f t="shared" si="9"/>
        <v>2.1</v>
      </c>
      <c r="L56" s="547">
        <f t="shared" si="10"/>
        <v>0.10000000000000009</v>
      </c>
      <c r="M56" s="547">
        <f t="shared" si="11"/>
        <v>0</v>
      </c>
      <c r="N56" s="547">
        <f t="shared" si="12"/>
        <v>0.10000000000000009</v>
      </c>
      <c r="P56">
        <f>SUM(P54:P55)</f>
        <v>431068.57</v>
      </c>
      <c r="Q56" s="570">
        <f>SUM(Q54:Q55)</f>
        <v>575421.7799999999</v>
      </c>
    </row>
    <row r="57" spans="1:15" ht="13.5" customHeight="1">
      <c r="A57" s="127"/>
      <c r="B57" s="781" t="s">
        <v>33</v>
      </c>
      <c r="C57" s="869"/>
      <c r="D57" s="151" t="s">
        <v>35</v>
      </c>
      <c r="E57" s="228">
        <v>0</v>
      </c>
      <c r="F57" s="505">
        <v>53400</v>
      </c>
      <c r="G57" s="505"/>
      <c r="H57" s="472">
        <f t="shared" si="8"/>
        <v>53400</v>
      </c>
      <c r="I57" s="569">
        <v>47641</v>
      </c>
      <c r="J57" s="505"/>
      <c r="K57" s="472">
        <f t="shared" si="9"/>
        <v>47641</v>
      </c>
      <c r="L57" s="496">
        <f t="shared" si="10"/>
        <v>-5759</v>
      </c>
      <c r="M57" s="496">
        <f t="shared" si="11"/>
        <v>0</v>
      </c>
      <c r="N57" s="496">
        <f t="shared" si="12"/>
        <v>-5759</v>
      </c>
      <c r="O57" s="567">
        <v>47641</v>
      </c>
    </row>
    <row r="58" spans="1:14" ht="16.5" customHeight="1">
      <c r="A58" s="127"/>
      <c r="B58" s="781" t="s">
        <v>159</v>
      </c>
      <c r="C58" s="869"/>
      <c r="D58" s="151" t="s">
        <v>35</v>
      </c>
      <c r="E58" s="228">
        <v>0</v>
      </c>
      <c r="F58" s="505">
        <v>20000</v>
      </c>
      <c r="G58" s="505"/>
      <c r="H58" s="472">
        <f t="shared" si="8"/>
        <v>20000</v>
      </c>
      <c r="I58" s="505">
        <v>24624</v>
      </c>
      <c r="J58" s="505"/>
      <c r="K58" s="472">
        <f t="shared" si="9"/>
        <v>24624</v>
      </c>
      <c r="L58" s="101">
        <f t="shared" si="10"/>
        <v>4624</v>
      </c>
      <c r="M58" s="101">
        <f t="shared" si="11"/>
        <v>0</v>
      </c>
      <c r="N58" s="101">
        <f t="shared" si="12"/>
        <v>4624</v>
      </c>
    </row>
    <row r="59" spans="1:18" ht="12.75" customHeight="1">
      <c r="A59" s="127"/>
      <c r="B59" s="781" t="s">
        <v>160</v>
      </c>
      <c r="C59" s="869"/>
      <c r="D59" s="151" t="s">
        <v>35</v>
      </c>
      <c r="E59" s="228">
        <v>0</v>
      </c>
      <c r="F59" s="505">
        <f>F57-F58</f>
        <v>33400</v>
      </c>
      <c r="G59" s="505"/>
      <c r="H59" s="472">
        <f t="shared" si="8"/>
        <v>33400</v>
      </c>
      <c r="I59" s="505">
        <f>I57-I58</f>
        <v>23017</v>
      </c>
      <c r="J59" s="505"/>
      <c r="K59" s="472">
        <f t="shared" si="9"/>
        <v>23017</v>
      </c>
      <c r="L59" s="495">
        <f t="shared" si="10"/>
        <v>-10383</v>
      </c>
      <c r="M59" s="495">
        <f t="shared" si="11"/>
        <v>0</v>
      </c>
      <c r="N59" s="495">
        <f t="shared" si="12"/>
        <v>-10383</v>
      </c>
      <c r="R59" t="s">
        <v>113</v>
      </c>
    </row>
    <row r="60" spans="1:18" ht="13.5" customHeight="1">
      <c r="A60" s="127"/>
      <c r="B60" s="781" t="s">
        <v>154</v>
      </c>
      <c r="C60" s="869"/>
      <c r="D60" s="151" t="s">
        <v>20</v>
      </c>
      <c r="E60" s="228">
        <v>0</v>
      </c>
      <c r="F60" s="172"/>
      <c r="G60" s="505">
        <v>416000</v>
      </c>
      <c r="H60" s="472">
        <f>G60</f>
        <v>416000</v>
      </c>
      <c r="I60" s="173"/>
      <c r="J60" s="505">
        <f>J24</f>
        <v>612301</v>
      </c>
      <c r="K60" s="472">
        <f>J60</f>
        <v>612301</v>
      </c>
      <c r="L60" s="101">
        <f t="shared" si="10"/>
        <v>0</v>
      </c>
      <c r="M60" s="101">
        <f t="shared" si="11"/>
        <v>196301</v>
      </c>
      <c r="N60" s="101">
        <f t="shared" si="12"/>
        <v>196301</v>
      </c>
      <c r="P60" s="98">
        <f>Q6/1000</f>
        <v>450.48611</v>
      </c>
      <c r="R60">
        <v>501.924</v>
      </c>
    </row>
    <row r="61" spans="1:16" ht="13.5" customHeight="1">
      <c r="A61" s="127"/>
      <c r="B61" s="781" t="s">
        <v>246</v>
      </c>
      <c r="C61" s="869"/>
      <c r="D61" s="151" t="s">
        <v>20</v>
      </c>
      <c r="E61" s="228">
        <v>0</v>
      </c>
      <c r="F61" s="172"/>
      <c r="G61" s="505">
        <v>345000</v>
      </c>
      <c r="H61" s="472">
        <f>G61</f>
        <v>345000</v>
      </c>
      <c r="I61" s="173"/>
      <c r="J61" s="342">
        <v>575422</v>
      </c>
      <c r="K61" s="472">
        <f>J61</f>
        <v>575422</v>
      </c>
      <c r="L61" s="101">
        <f t="shared" si="10"/>
        <v>0</v>
      </c>
      <c r="M61" s="101">
        <f t="shared" si="11"/>
        <v>230422</v>
      </c>
      <c r="N61" s="101">
        <f t="shared" si="12"/>
        <v>230422</v>
      </c>
      <c r="P61" s="94"/>
    </row>
    <row r="62" spans="1:14" ht="14.25" customHeight="1">
      <c r="A62" s="127"/>
      <c r="B62" s="781" t="s">
        <v>247</v>
      </c>
      <c r="C62" s="869"/>
      <c r="D62" s="151" t="s">
        <v>39</v>
      </c>
      <c r="E62" s="228">
        <v>0</v>
      </c>
      <c r="F62" s="172"/>
      <c r="G62" s="505">
        <v>20000</v>
      </c>
      <c r="H62" s="472">
        <f>G62</f>
        <v>20000</v>
      </c>
      <c r="I62" s="656"/>
      <c r="J62" s="505">
        <f>I58</f>
        <v>24624</v>
      </c>
      <c r="K62" s="472">
        <f>J62</f>
        <v>24624</v>
      </c>
      <c r="L62" s="101">
        <f t="shared" si="10"/>
        <v>0</v>
      </c>
      <c r="M62" s="101">
        <f t="shared" si="11"/>
        <v>4624</v>
      </c>
      <c r="N62" s="101">
        <f t="shared" si="12"/>
        <v>4624</v>
      </c>
    </row>
    <row r="63" spans="1:100" ht="18.75" customHeight="1">
      <c r="A63" s="136"/>
      <c r="B63" s="946" t="s">
        <v>334</v>
      </c>
      <c r="C63" s="947"/>
      <c r="D63" s="947"/>
      <c r="E63" s="947"/>
      <c r="F63" s="947"/>
      <c r="G63" s="947"/>
      <c r="H63" s="947"/>
      <c r="I63" s="947"/>
      <c r="J63" s="947"/>
      <c r="K63" s="947"/>
      <c r="L63" s="947"/>
      <c r="M63" s="947"/>
      <c r="N63" s="948"/>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89"/>
      <c r="CL63" s="88"/>
      <c r="CM63" s="88"/>
      <c r="CN63" s="88"/>
      <c r="CO63" s="88"/>
      <c r="CP63" s="88"/>
      <c r="CQ63" s="88"/>
      <c r="CR63" s="88"/>
      <c r="CS63" s="88"/>
      <c r="CT63" s="88"/>
      <c r="CU63" s="88"/>
      <c r="CV63" s="88"/>
    </row>
    <row r="64" spans="1:88" ht="11.25" customHeight="1">
      <c r="A64" s="224">
        <v>3</v>
      </c>
      <c r="B64" s="783" t="s">
        <v>200</v>
      </c>
      <c r="C64" s="807"/>
      <c r="D64" s="268"/>
      <c r="E64" s="268"/>
      <c r="F64" s="268"/>
      <c r="G64" s="268"/>
      <c r="H64" s="268"/>
      <c r="I64" s="268"/>
      <c r="J64" s="268"/>
      <c r="K64" s="268"/>
      <c r="L64" s="268"/>
      <c r="M64" s="268"/>
      <c r="N64" s="268"/>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row>
    <row r="65" spans="1:17" ht="16.5" customHeight="1">
      <c r="A65" s="127"/>
      <c r="B65" s="781" t="s">
        <v>249</v>
      </c>
      <c r="C65" s="782"/>
      <c r="D65" s="151" t="s">
        <v>26</v>
      </c>
      <c r="E65" s="151" t="s">
        <v>82</v>
      </c>
      <c r="F65" s="173"/>
      <c r="G65" s="562">
        <f>G61/G62</f>
        <v>17.25</v>
      </c>
      <c r="H65" s="477"/>
      <c r="I65" s="273"/>
      <c r="J65" s="562">
        <f>J61/J62</f>
        <v>23.368339831059128</v>
      </c>
      <c r="K65" s="477"/>
      <c r="L65" s="202">
        <f aca="true" t="shared" si="13" ref="L65:N67">I65-F65</f>
        <v>0</v>
      </c>
      <c r="M65" s="565">
        <f t="shared" si="13"/>
        <v>6.118339831059128</v>
      </c>
      <c r="N65" s="202">
        <f t="shared" si="13"/>
        <v>0</v>
      </c>
      <c r="P65" s="567">
        <v>47600</v>
      </c>
      <c r="Q65" s="567">
        <v>47641</v>
      </c>
    </row>
    <row r="66" spans="1:17" ht="15.75" customHeight="1">
      <c r="A66" s="127"/>
      <c r="B66" s="781" t="s">
        <v>41</v>
      </c>
      <c r="C66" s="782"/>
      <c r="D66" s="151" t="s">
        <v>26</v>
      </c>
      <c r="E66" s="280">
        <v>0</v>
      </c>
      <c r="F66" s="173"/>
      <c r="G66" s="563"/>
      <c r="H66" s="477">
        <f>H26/H57</f>
        <v>81.41938202247191</v>
      </c>
      <c r="I66" s="273"/>
      <c r="J66" s="563"/>
      <c r="K66" s="477">
        <f>K26/K57</f>
        <v>94.90604731218907</v>
      </c>
      <c r="L66" s="202">
        <f t="shared" si="13"/>
        <v>0</v>
      </c>
      <c r="M66" s="202">
        <f t="shared" si="13"/>
        <v>0</v>
      </c>
      <c r="N66" s="566">
        <f t="shared" si="13"/>
        <v>13.486665289717166</v>
      </c>
      <c r="P66" s="560">
        <v>24624</v>
      </c>
      <c r="Q66" s="560">
        <v>24624</v>
      </c>
    </row>
    <row r="67" spans="1:14" ht="18" customHeight="1">
      <c r="A67" s="127"/>
      <c r="B67" s="781" t="s">
        <v>248</v>
      </c>
      <c r="C67" s="782"/>
      <c r="D67" s="151" t="s">
        <v>26</v>
      </c>
      <c r="E67" s="280">
        <v>0</v>
      </c>
      <c r="F67" s="173"/>
      <c r="G67" s="564"/>
      <c r="H67" s="477">
        <f>F50/H57</f>
        <v>69.69662921348315</v>
      </c>
      <c r="I67" s="273"/>
      <c r="J67" s="564"/>
      <c r="K67" s="477">
        <f>I50/K57</f>
        <v>77.76322915136122</v>
      </c>
      <c r="L67" s="202">
        <f t="shared" si="13"/>
        <v>0</v>
      </c>
      <c r="M67" s="202">
        <f t="shared" si="13"/>
        <v>0</v>
      </c>
      <c r="N67" s="566">
        <f t="shared" si="13"/>
        <v>8.066599937878067</v>
      </c>
    </row>
    <row r="68" spans="1:17" ht="15" customHeight="1">
      <c r="A68" s="136"/>
      <c r="B68" s="943" t="s">
        <v>350</v>
      </c>
      <c r="C68" s="944"/>
      <c r="D68" s="944"/>
      <c r="E68" s="944"/>
      <c r="F68" s="944"/>
      <c r="G68" s="944"/>
      <c r="H68" s="944"/>
      <c r="I68" s="944"/>
      <c r="J68" s="944"/>
      <c r="K68" s="944"/>
      <c r="L68" s="944"/>
      <c r="M68" s="944"/>
      <c r="N68" s="945"/>
      <c r="P68" s="92"/>
      <c r="Q68" s="92"/>
    </row>
    <row r="69" spans="1:17" ht="9.75" customHeight="1">
      <c r="A69" s="242">
        <v>4</v>
      </c>
      <c r="B69" s="783" t="s">
        <v>204</v>
      </c>
      <c r="C69" s="807"/>
      <c r="D69" s="265"/>
      <c r="E69" s="265"/>
      <c r="F69" s="265"/>
      <c r="G69" s="265"/>
      <c r="H69" s="265"/>
      <c r="I69" s="265"/>
      <c r="J69" s="265"/>
      <c r="K69" s="265"/>
      <c r="L69" s="265"/>
      <c r="M69" s="265"/>
      <c r="N69" s="269"/>
      <c r="P69" s="92"/>
      <c r="Q69" s="92"/>
    </row>
    <row r="70" spans="1:17" ht="26.25" customHeight="1">
      <c r="A70" s="127"/>
      <c r="B70" s="915" t="s">
        <v>152</v>
      </c>
      <c r="C70" s="940"/>
      <c r="D70" s="230" t="s">
        <v>27</v>
      </c>
      <c r="E70" s="230" t="s">
        <v>82</v>
      </c>
      <c r="F70" s="172"/>
      <c r="G70" s="172"/>
      <c r="H70" s="512">
        <v>0.2</v>
      </c>
      <c r="I70" s="230"/>
      <c r="J70" s="255"/>
      <c r="K70" s="759">
        <v>0.23</v>
      </c>
      <c r="L70" s="202">
        <f aca="true" t="shared" si="14" ref="L70:N71">I70-F70</f>
        <v>0</v>
      </c>
      <c r="M70" s="202">
        <f t="shared" si="14"/>
        <v>0</v>
      </c>
      <c r="N70" s="566">
        <f t="shared" si="14"/>
        <v>0.03</v>
      </c>
      <c r="O70" s="760">
        <v>12</v>
      </c>
      <c r="P70" s="92"/>
      <c r="Q70" s="92"/>
    </row>
    <row r="71" spans="1:17" ht="27" customHeight="1">
      <c r="A71" s="127"/>
      <c r="B71" s="915" t="s">
        <v>326</v>
      </c>
      <c r="C71" s="940"/>
      <c r="D71" s="230" t="s">
        <v>27</v>
      </c>
      <c r="E71" s="132">
        <v>0</v>
      </c>
      <c r="F71" s="172"/>
      <c r="G71" s="172"/>
      <c r="H71" s="512">
        <v>3.5</v>
      </c>
      <c r="I71" s="230"/>
      <c r="J71" s="285"/>
      <c r="K71" s="568">
        <f>K56/K55*100</f>
        <v>3.726046841731725</v>
      </c>
      <c r="L71" s="202">
        <f t="shared" si="14"/>
        <v>0</v>
      </c>
      <c r="M71" s="202">
        <f t="shared" si="14"/>
        <v>0</v>
      </c>
      <c r="N71" s="758">
        <f t="shared" si="14"/>
        <v>0.22604684173172496</v>
      </c>
      <c r="P71" s="92"/>
      <c r="Q71" s="92"/>
    </row>
    <row r="72" spans="1:17" ht="13.5" customHeight="1">
      <c r="A72" s="91" t="s">
        <v>84</v>
      </c>
      <c r="B72" s="941" t="str">
        <f>B25</f>
        <v>Капітальний ремонт нежитлового приміщення Музею "Дрогобиччина" по вул. С. Стрільців,16  м. Дрогобич  Львівської обл.</v>
      </c>
      <c r="C72" s="942"/>
      <c r="D72" s="942"/>
      <c r="E72" s="942"/>
      <c r="F72" s="942"/>
      <c r="G72" s="942"/>
      <c r="H72" s="942"/>
      <c r="I72" s="942"/>
      <c r="J72" s="942"/>
      <c r="K72" s="942"/>
      <c r="L72" s="942"/>
      <c r="M72" s="942"/>
      <c r="N72" s="942"/>
      <c r="P72" s="92"/>
      <c r="Q72" s="92"/>
    </row>
    <row r="73" spans="1:17" ht="10.5" customHeight="1">
      <c r="A73" s="242">
        <v>1</v>
      </c>
      <c r="B73" s="783" t="s">
        <v>190</v>
      </c>
      <c r="C73" s="784"/>
      <c r="D73" s="265"/>
      <c r="E73" s="265"/>
      <c r="F73" s="265"/>
      <c r="G73" s="265"/>
      <c r="H73" s="265"/>
      <c r="I73" s="265"/>
      <c r="J73" s="265"/>
      <c r="K73" s="265"/>
      <c r="L73" s="265"/>
      <c r="M73" s="265"/>
      <c r="N73" s="265"/>
      <c r="P73" s="92"/>
      <c r="Q73" s="92"/>
    </row>
    <row r="74" spans="1:14" ht="14.25" customHeight="1">
      <c r="A74" s="137"/>
      <c r="B74" s="781" t="s">
        <v>85</v>
      </c>
      <c r="C74" s="782"/>
      <c r="D74" s="151" t="s">
        <v>20</v>
      </c>
      <c r="E74" s="151" t="s">
        <v>32</v>
      </c>
      <c r="F74" s="173"/>
      <c r="G74" s="549">
        <f>G25</f>
        <v>209995</v>
      </c>
      <c r="H74" s="472">
        <f>G74</f>
        <v>209995</v>
      </c>
      <c r="I74" s="273"/>
      <c r="J74" s="549">
        <f>J25</f>
        <v>204400</v>
      </c>
      <c r="K74" s="472">
        <f>J74</f>
        <v>204400</v>
      </c>
      <c r="L74" s="101">
        <f>I74-F74</f>
        <v>0</v>
      </c>
      <c r="M74" s="495">
        <f>J74-G74</f>
        <v>-5595</v>
      </c>
      <c r="N74" s="495">
        <f>K74-H74</f>
        <v>-5595</v>
      </c>
    </row>
    <row r="75" spans="1:14" ht="14.25" customHeight="1">
      <c r="A75" s="137"/>
      <c r="B75" s="922" t="s">
        <v>144</v>
      </c>
      <c r="C75" s="923"/>
      <c r="D75" s="923"/>
      <c r="E75" s="923"/>
      <c r="F75" s="923"/>
      <c r="G75" s="923"/>
      <c r="H75" s="923"/>
      <c r="I75" s="923"/>
      <c r="J75" s="923"/>
      <c r="K75" s="923"/>
      <c r="L75" s="924"/>
      <c r="M75" s="495"/>
      <c r="N75" s="495"/>
    </row>
    <row r="76" spans="1:14" ht="11.25" customHeight="1">
      <c r="A76" s="232">
        <v>2</v>
      </c>
      <c r="B76" s="783" t="s">
        <v>191</v>
      </c>
      <c r="C76" s="784"/>
      <c r="D76" s="282"/>
      <c r="E76" s="131"/>
      <c r="F76" s="267"/>
      <c r="G76" s="267"/>
      <c r="H76" s="267"/>
      <c r="I76" s="571"/>
      <c r="J76" s="267"/>
      <c r="K76" s="267"/>
      <c r="L76" s="267"/>
      <c r="M76" s="267"/>
      <c r="N76" s="267"/>
    </row>
    <row r="77" spans="1:14" ht="12.75" customHeight="1">
      <c r="A77" s="137"/>
      <c r="B77" s="781" t="s">
        <v>153</v>
      </c>
      <c r="C77" s="782"/>
      <c r="D77" s="151" t="s">
        <v>52</v>
      </c>
      <c r="E77" s="151" t="s">
        <v>32</v>
      </c>
      <c r="F77" s="173"/>
      <c r="G77" s="505">
        <v>66</v>
      </c>
      <c r="H77" s="505">
        <v>66</v>
      </c>
      <c r="I77" s="273"/>
      <c r="J77" s="505">
        <v>66</v>
      </c>
      <c r="K77" s="505">
        <v>66</v>
      </c>
      <c r="L77" s="101">
        <f>I77-F77</f>
        <v>0</v>
      </c>
      <c r="M77" s="101">
        <f>J77-G77</f>
        <v>0</v>
      </c>
      <c r="N77" s="101">
        <f>K77-H77</f>
        <v>0</v>
      </c>
    </row>
    <row r="78" spans="1:14" ht="14.25" customHeight="1">
      <c r="A78" s="224">
        <v>3</v>
      </c>
      <c r="B78" s="783" t="s">
        <v>200</v>
      </c>
      <c r="C78" s="807"/>
      <c r="D78" s="283"/>
      <c r="E78" s="284"/>
      <c r="F78" s="265"/>
      <c r="G78" s="265"/>
      <c r="H78" s="265"/>
      <c r="I78" s="572"/>
      <c r="J78" s="265"/>
      <c r="K78" s="265"/>
      <c r="L78" s="265"/>
      <c r="M78" s="265"/>
      <c r="N78" s="269"/>
    </row>
    <row r="79" spans="1:14" ht="13.5" customHeight="1">
      <c r="A79" s="137"/>
      <c r="B79" s="937" t="s">
        <v>355</v>
      </c>
      <c r="C79" s="938"/>
      <c r="D79" s="151" t="s">
        <v>20</v>
      </c>
      <c r="E79" s="151" t="s">
        <v>82</v>
      </c>
      <c r="F79" s="138"/>
      <c r="G79" s="573">
        <f>G74/G77</f>
        <v>3181.742424242424</v>
      </c>
      <c r="H79" s="573">
        <f>H74/H77</f>
        <v>3181.742424242424</v>
      </c>
      <c r="I79" s="273"/>
      <c r="J79" s="573">
        <f>J74/J77</f>
        <v>3096.969696969697</v>
      </c>
      <c r="K79" s="573">
        <f>K74/K77</f>
        <v>3096.969696969697</v>
      </c>
      <c r="L79" s="101">
        <f>I79-F79</f>
        <v>0</v>
      </c>
      <c r="M79" s="495">
        <f>J79-G79</f>
        <v>-84.77272727272702</v>
      </c>
      <c r="N79" s="495">
        <f>K79-H79</f>
        <v>-84.77272727272702</v>
      </c>
    </row>
    <row r="80" spans="1:14" ht="10.5" customHeight="1">
      <c r="A80" s="242">
        <v>4</v>
      </c>
      <c r="B80" s="783" t="s">
        <v>204</v>
      </c>
      <c r="C80" s="807"/>
      <c r="D80" s="283"/>
      <c r="E80" s="284"/>
      <c r="F80" s="265"/>
      <c r="G80" s="181"/>
      <c r="H80" s="181"/>
      <c r="I80" s="572"/>
      <c r="J80" s="181"/>
      <c r="K80" s="181"/>
      <c r="L80" s="265"/>
      <c r="M80" s="265"/>
      <c r="N80" s="269"/>
    </row>
    <row r="81" spans="1:14" ht="18" customHeight="1">
      <c r="A81" s="137"/>
      <c r="B81" s="851" t="s">
        <v>86</v>
      </c>
      <c r="C81" s="862"/>
      <c r="D81" s="151" t="s">
        <v>27</v>
      </c>
      <c r="E81" s="151" t="s">
        <v>82</v>
      </c>
      <c r="F81" s="171"/>
      <c r="G81" s="517"/>
      <c r="H81" s="421">
        <v>1</v>
      </c>
      <c r="I81" s="273"/>
      <c r="J81" s="517"/>
      <c r="K81" s="421">
        <v>1</v>
      </c>
      <c r="L81" s="101">
        <f>I81-F81</f>
        <v>0</v>
      </c>
      <c r="M81" s="101">
        <f>J81-G81</f>
        <v>0</v>
      </c>
      <c r="N81" s="101">
        <f>K81-H81</f>
        <v>0</v>
      </c>
    </row>
    <row r="82" spans="1:14" ht="17.25" customHeight="1">
      <c r="A82" s="657"/>
      <c r="B82" s="658"/>
      <c r="C82" s="658"/>
      <c r="D82" s="658"/>
      <c r="E82" s="658"/>
      <c r="F82" s="658"/>
      <c r="G82" s="658"/>
      <c r="H82" s="658"/>
      <c r="I82" s="658"/>
      <c r="J82" s="658"/>
      <c r="K82" s="658"/>
      <c r="L82" s="658"/>
      <c r="M82" s="658"/>
      <c r="N82" s="658"/>
    </row>
    <row r="83" spans="1:14" ht="12.75">
      <c r="A83" s="18" t="s">
        <v>11</v>
      </c>
      <c r="B83" s="18"/>
      <c r="C83" s="18"/>
      <c r="D83" s="18"/>
      <c r="E83" s="18"/>
      <c r="F83" s="18"/>
      <c r="G83" s="18"/>
      <c r="H83" s="18"/>
      <c r="I83" s="18"/>
      <c r="J83" s="18"/>
      <c r="K83" s="18"/>
      <c r="L83" s="18"/>
      <c r="M83" s="18"/>
      <c r="N83" s="18"/>
    </row>
    <row r="84" spans="1:14" ht="12.75">
      <c r="A84" s="18" t="s">
        <v>12</v>
      </c>
      <c r="B84" s="18"/>
      <c r="C84" s="18"/>
      <c r="D84" s="18"/>
      <c r="E84" s="18"/>
      <c r="F84" s="18"/>
      <c r="G84" s="18"/>
      <c r="H84" s="51" t="s">
        <v>43</v>
      </c>
      <c r="I84" s="18"/>
      <c r="J84" s="18"/>
      <c r="K84" s="18"/>
      <c r="L84" s="18"/>
      <c r="M84" s="18"/>
      <c r="N84" s="18"/>
    </row>
    <row r="85" spans="1:14" ht="9" customHeight="1">
      <c r="A85" s="48" t="s">
        <v>101</v>
      </c>
      <c r="B85" s="18"/>
      <c r="C85" s="18"/>
      <c r="D85" s="18"/>
      <c r="E85" s="18"/>
      <c r="F85" s="18"/>
      <c r="G85" s="18"/>
      <c r="H85" s="18"/>
      <c r="I85" s="18"/>
      <c r="J85" s="18"/>
      <c r="K85" s="18"/>
      <c r="L85" s="18"/>
      <c r="M85" s="18"/>
      <c r="N85" s="18"/>
    </row>
    <row r="86" spans="1:14" ht="9" customHeight="1">
      <c r="A86" s="48"/>
      <c r="B86" s="18"/>
      <c r="C86" s="18"/>
      <c r="D86" s="18"/>
      <c r="E86" s="18"/>
      <c r="F86" s="18"/>
      <c r="G86" s="18"/>
      <c r="H86" s="18"/>
      <c r="I86" s="18"/>
      <c r="J86" s="18"/>
      <c r="K86" s="18"/>
      <c r="L86" s="18"/>
      <c r="M86" s="18"/>
      <c r="N86" s="18"/>
    </row>
    <row r="87" spans="1:14" ht="10.5" customHeight="1">
      <c r="A87" s="18" t="s">
        <v>13</v>
      </c>
      <c r="B87" s="18"/>
      <c r="C87" s="18"/>
      <c r="D87" s="18"/>
      <c r="E87" s="18"/>
      <c r="F87" s="18"/>
      <c r="G87" s="18"/>
      <c r="H87" s="18"/>
      <c r="I87" s="18"/>
      <c r="J87" s="18"/>
      <c r="K87" s="18"/>
      <c r="L87" s="18"/>
      <c r="M87" s="18"/>
      <c r="N87" s="18"/>
    </row>
    <row r="88" spans="1:14" ht="11.25" customHeight="1">
      <c r="A88" s="18" t="s">
        <v>14</v>
      </c>
      <c r="B88" s="18"/>
      <c r="C88" s="18"/>
      <c r="D88" s="18"/>
      <c r="E88" s="18"/>
      <c r="F88" s="18"/>
      <c r="G88" s="18"/>
      <c r="H88" s="51" t="s">
        <v>44</v>
      </c>
      <c r="I88" s="18"/>
      <c r="J88" s="18"/>
      <c r="K88" s="18"/>
      <c r="L88" s="18"/>
      <c r="M88" s="18"/>
      <c r="N88" s="18"/>
    </row>
    <row r="89" spans="1:14" ht="6.75" customHeight="1">
      <c r="A89" s="48" t="s">
        <v>101</v>
      </c>
      <c r="B89" s="18"/>
      <c r="C89" s="18"/>
      <c r="D89" s="18"/>
      <c r="E89" s="18"/>
      <c r="F89" s="18"/>
      <c r="G89" s="18"/>
      <c r="H89" s="18"/>
      <c r="I89" s="18"/>
      <c r="J89" s="18"/>
      <c r="K89" s="18"/>
      <c r="L89" s="18"/>
      <c r="M89" s="18"/>
      <c r="N89" s="18"/>
    </row>
    <row r="90" spans="1:14" ht="12.75">
      <c r="A90" s="18"/>
      <c r="B90" s="18"/>
      <c r="C90" s="18"/>
      <c r="D90" s="18"/>
      <c r="E90" s="18"/>
      <c r="F90" s="18"/>
      <c r="G90" s="18"/>
      <c r="H90" s="18"/>
      <c r="I90" s="18"/>
      <c r="J90" s="18"/>
      <c r="K90" s="18"/>
      <c r="L90" s="18"/>
      <c r="M90" s="18"/>
      <c r="N90" s="18"/>
    </row>
    <row r="91" spans="1:14" ht="12.75">
      <c r="A91" s="18"/>
      <c r="B91" s="18"/>
      <c r="C91" s="18"/>
      <c r="D91" s="18"/>
      <c r="E91" s="18"/>
      <c r="F91" s="18"/>
      <c r="G91" s="18"/>
      <c r="H91" s="18"/>
      <c r="I91" s="18"/>
      <c r="J91" s="18"/>
      <c r="K91" s="18"/>
      <c r="L91" s="18"/>
      <c r="M91" s="18"/>
      <c r="N91" s="18"/>
    </row>
    <row r="92" spans="1:14" ht="12.75">
      <c r="A92" s="18"/>
      <c r="B92" s="18"/>
      <c r="C92" s="18"/>
      <c r="D92" s="18"/>
      <c r="E92" s="18"/>
      <c r="F92" s="18"/>
      <c r="G92" s="18"/>
      <c r="H92" s="18"/>
      <c r="I92" s="18"/>
      <c r="J92" s="18"/>
      <c r="K92" s="18"/>
      <c r="L92" s="18"/>
      <c r="M92" s="18"/>
      <c r="N92" s="18"/>
    </row>
    <row r="93" spans="1:14" ht="12.75">
      <c r="A93" s="18"/>
      <c r="B93" s="18"/>
      <c r="C93" s="18"/>
      <c r="D93" s="18"/>
      <c r="E93" s="18"/>
      <c r="F93" s="18"/>
      <c r="G93" s="18"/>
      <c r="H93" s="18"/>
      <c r="I93" s="18"/>
      <c r="J93" s="18"/>
      <c r="K93" s="18"/>
      <c r="L93" s="18"/>
      <c r="M93" s="18"/>
      <c r="N93" s="18"/>
    </row>
    <row r="94" spans="1:14" ht="12.75">
      <c r="A94" s="18"/>
      <c r="B94" s="18"/>
      <c r="C94" s="18"/>
      <c r="D94" s="18"/>
      <c r="E94" s="18"/>
      <c r="F94" s="18"/>
      <c r="G94" s="18"/>
      <c r="H94" s="18"/>
      <c r="I94" s="18"/>
      <c r="J94" s="18"/>
      <c r="K94" s="18"/>
      <c r="L94" s="18"/>
      <c r="M94" s="18"/>
      <c r="N94" s="18"/>
    </row>
    <row r="95" spans="1:14" ht="12.75">
      <c r="A95" s="18"/>
      <c r="B95" s="18"/>
      <c r="C95" s="18"/>
      <c r="D95" s="18"/>
      <c r="E95" s="18"/>
      <c r="F95" s="18"/>
      <c r="G95" s="18"/>
      <c r="H95" s="18"/>
      <c r="I95" s="18"/>
      <c r="J95" s="18"/>
      <c r="K95" s="18"/>
      <c r="L95" s="18"/>
      <c r="M95" s="18"/>
      <c r="N95" s="18"/>
    </row>
    <row r="96" spans="1:14" ht="12.75">
      <c r="A96" s="14"/>
      <c r="B96" s="14"/>
      <c r="C96" s="14"/>
      <c r="D96" s="14"/>
      <c r="E96" s="14"/>
      <c r="F96" s="14"/>
      <c r="G96" s="14"/>
      <c r="H96" s="14"/>
      <c r="I96" s="14"/>
      <c r="J96" s="14"/>
      <c r="K96" s="14"/>
      <c r="L96" s="14"/>
      <c r="M96" s="14"/>
      <c r="N96" s="14"/>
    </row>
    <row r="97" spans="1:14" ht="12.75">
      <c r="A97" s="14"/>
      <c r="B97" s="14"/>
      <c r="C97" s="14"/>
      <c r="D97" s="14"/>
      <c r="E97" s="14"/>
      <c r="F97" s="14"/>
      <c r="G97" s="14"/>
      <c r="H97" s="14"/>
      <c r="I97" s="14"/>
      <c r="J97" s="14"/>
      <c r="K97" s="14"/>
      <c r="L97" s="14"/>
      <c r="M97" s="14"/>
      <c r="N97" s="14"/>
    </row>
    <row r="98" spans="1:14" ht="12.75">
      <c r="A98" s="14"/>
      <c r="B98" s="14"/>
      <c r="C98" s="14"/>
      <c r="D98" s="14"/>
      <c r="E98" s="14"/>
      <c r="F98" s="14"/>
      <c r="G98" s="14"/>
      <c r="H98" s="14"/>
      <c r="I98" s="14"/>
      <c r="J98" s="14"/>
      <c r="K98" s="14"/>
      <c r="L98" s="14"/>
      <c r="M98" s="14"/>
      <c r="N98" s="14"/>
    </row>
    <row r="99" spans="1:14" ht="12.75">
      <c r="A99" s="14"/>
      <c r="B99" s="14"/>
      <c r="C99" s="14"/>
      <c r="D99" s="14"/>
      <c r="E99" s="14"/>
      <c r="F99" s="14"/>
      <c r="G99" s="14"/>
      <c r="H99" s="14"/>
      <c r="I99" s="14"/>
      <c r="J99" s="14"/>
      <c r="K99" s="14"/>
      <c r="L99" s="14"/>
      <c r="M99" s="14"/>
      <c r="N99" s="14"/>
    </row>
    <row r="100" spans="1:14" ht="12.75">
      <c r="A100" s="14"/>
      <c r="B100" s="14"/>
      <c r="C100" s="14"/>
      <c r="D100" s="14"/>
      <c r="E100" s="14"/>
      <c r="F100" s="14"/>
      <c r="G100" s="14"/>
      <c r="H100" s="14"/>
      <c r="I100" s="14"/>
      <c r="J100" s="14"/>
      <c r="K100" s="14"/>
      <c r="L100" s="14"/>
      <c r="M100" s="14"/>
      <c r="N100" s="14"/>
    </row>
    <row r="101" spans="1:14" ht="12.75">
      <c r="A101" s="14"/>
      <c r="B101" s="14"/>
      <c r="C101" s="14"/>
      <c r="D101" s="14"/>
      <c r="E101" s="14"/>
      <c r="F101" s="14"/>
      <c r="G101" s="14"/>
      <c r="H101" s="14"/>
      <c r="I101" s="14"/>
      <c r="J101" s="14"/>
      <c r="K101" s="14"/>
      <c r="L101" s="14"/>
      <c r="M101" s="14"/>
      <c r="N101" s="14"/>
    </row>
    <row r="102" spans="1:14" ht="12.75">
      <c r="A102" s="14"/>
      <c r="B102" s="14"/>
      <c r="C102" s="14"/>
      <c r="D102" s="14"/>
      <c r="E102" s="14"/>
      <c r="F102" s="14"/>
      <c r="G102" s="14"/>
      <c r="H102" s="14"/>
      <c r="I102" s="14"/>
      <c r="J102" s="14"/>
      <c r="K102" s="14"/>
      <c r="L102" s="14"/>
      <c r="M102" s="14"/>
      <c r="N102" s="14"/>
    </row>
    <row r="103" spans="1:14" ht="12.75">
      <c r="A103" s="14"/>
      <c r="B103" s="14"/>
      <c r="C103" s="14"/>
      <c r="D103" s="14"/>
      <c r="E103" s="14"/>
      <c r="F103" s="14"/>
      <c r="G103" s="14"/>
      <c r="H103" s="14"/>
      <c r="I103" s="14"/>
      <c r="J103" s="14"/>
      <c r="K103" s="14"/>
      <c r="L103" s="14"/>
      <c r="M103" s="14"/>
      <c r="N103" s="14"/>
    </row>
    <row r="104" spans="1:14" ht="12.75">
      <c r="A104" s="14"/>
      <c r="B104" s="14"/>
      <c r="C104" s="14"/>
      <c r="D104" s="14"/>
      <c r="E104" s="14"/>
      <c r="F104" s="14"/>
      <c r="G104" s="14"/>
      <c r="H104" s="14"/>
      <c r="I104" s="14"/>
      <c r="J104" s="14"/>
      <c r="K104" s="14"/>
      <c r="L104" s="14"/>
      <c r="M104" s="14"/>
      <c r="N104" s="14"/>
    </row>
  </sheetData>
  <sheetProtection/>
  <mergeCells count="80">
    <mergeCell ref="B38:N39"/>
    <mergeCell ref="B40:C40"/>
    <mergeCell ref="B52:C52"/>
    <mergeCell ref="B64:C64"/>
    <mergeCell ref="B41:C41"/>
    <mergeCell ref="B42:C42"/>
    <mergeCell ref="B43:C43"/>
    <mergeCell ref="B44:C44"/>
    <mergeCell ref="B45:C45"/>
    <mergeCell ref="B46:C46"/>
    <mergeCell ref="L35:N35"/>
    <mergeCell ref="I35:K35"/>
    <mergeCell ref="B37:C37"/>
    <mergeCell ref="B33:E33"/>
    <mergeCell ref="B35:C36"/>
    <mergeCell ref="D35:D36"/>
    <mergeCell ref="E35:E36"/>
    <mergeCell ref="F35:H35"/>
    <mergeCell ref="B47:C47"/>
    <mergeCell ref="B48:C48"/>
    <mergeCell ref="B49:C49"/>
    <mergeCell ref="B50:C50"/>
    <mergeCell ref="B51:N51"/>
    <mergeCell ref="A30:A31"/>
    <mergeCell ref="B30:E31"/>
    <mergeCell ref="F30:H30"/>
    <mergeCell ref="I30:K30"/>
    <mergeCell ref="L30:N30"/>
    <mergeCell ref="B53:C53"/>
    <mergeCell ref="B54:C54"/>
    <mergeCell ref="B55:C55"/>
    <mergeCell ref="B56:C56"/>
    <mergeCell ref="B57:C57"/>
    <mergeCell ref="B58:C58"/>
    <mergeCell ref="B65:C65"/>
    <mergeCell ref="B66:C66"/>
    <mergeCell ref="B67:C67"/>
    <mergeCell ref="B68:N68"/>
    <mergeCell ref="B70:C70"/>
    <mergeCell ref="B59:C59"/>
    <mergeCell ref="B60:C60"/>
    <mergeCell ref="B61:C61"/>
    <mergeCell ref="B62:C62"/>
    <mergeCell ref="B63:N63"/>
    <mergeCell ref="B72:N72"/>
    <mergeCell ref="B73:C73"/>
    <mergeCell ref="B76:C76"/>
    <mergeCell ref="B78:C78"/>
    <mergeCell ref="B74:C74"/>
    <mergeCell ref="B77:C77"/>
    <mergeCell ref="A28:N28"/>
    <mergeCell ref="B80:C80"/>
    <mergeCell ref="B81:C81"/>
    <mergeCell ref="B14:N14"/>
    <mergeCell ref="B79:C79"/>
    <mergeCell ref="B16:K16"/>
    <mergeCell ref="B69:C69"/>
    <mergeCell ref="L21:N21"/>
    <mergeCell ref="B32:E32"/>
    <mergeCell ref="B71:C71"/>
    <mergeCell ref="B15:G15"/>
    <mergeCell ref="A4:N4"/>
    <mergeCell ref="A5:M5"/>
    <mergeCell ref="A38:A39"/>
    <mergeCell ref="B12:G12"/>
    <mergeCell ref="A21:A22"/>
    <mergeCell ref="B21:E22"/>
    <mergeCell ref="F21:H21"/>
    <mergeCell ref="I21:K21"/>
    <mergeCell ref="A27:N27"/>
    <mergeCell ref="B25:E25"/>
    <mergeCell ref="L1:O3"/>
    <mergeCell ref="B75:L75"/>
    <mergeCell ref="B17:D17"/>
    <mergeCell ref="B18:G18"/>
    <mergeCell ref="B19:G19"/>
    <mergeCell ref="B23:E23"/>
    <mergeCell ref="B24:E24"/>
    <mergeCell ref="B26:E26"/>
    <mergeCell ref="B13:G13"/>
  </mergeCells>
  <printOptions/>
  <pageMargins left="0.1968503937007874" right="0.1968503937007874" top="0" bottom="0" header="0.1968503937007874" footer="0.2755905511811024"/>
  <pageSetup fitToHeight="5"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S106"/>
  <sheetViews>
    <sheetView zoomScaleSheetLayoutView="85" zoomScalePageLayoutView="0" workbookViewId="0" topLeftCell="A1">
      <selection activeCell="B28" sqref="B28:E28"/>
    </sheetView>
  </sheetViews>
  <sheetFormatPr defaultColWidth="9.00390625" defaultRowHeight="12.75"/>
  <cols>
    <col min="1" max="1" width="6.625" style="0" customWidth="1"/>
    <col min="2" max="2" width="20.75390625" style="0" customWidth="1"/>
    <col min="3" max="3" width="37.75390625" style="0" customWidth="1"/>
    <col min="4" max="4" width="12.375" style="0" customWidth="1"/>
    <col min="5" max="5" width="15.625" style="0" customWidth="1"/>
    <col min="6" max="6" width="11.25390625" style="0" customWidth="1"/>
    <col min="7" max="7" width="12.125" style="0" customWidth="1"/>
    <col min="8" max="8" width="12.75390625" style="0" customWidth="1"/>
    <col min="9" max="9" width="11.25390625" style="0" customWidth="1"/>
    <col min="10" max="10" width="9.75390625" style="0" customWidth="1"/>
    <col min="11" max="11" width="11.375" style="0" customWidth="1"/>
    <col min="12" max="12" width="12.625" style="0" customWidth="1"/>
    <col min="13" max="13" width="11.875" style="0" customWidth="1"/>
    <col min="14" max="14" width="11.375" style="0" customWidth="1"/>
  </cols>
  <sheetData>
    <row r="1" spans="1:15" ht="9" customHeight="1">
      <c r="A1" s="1"/>
      <c r="B1" s="1"/>
      <c r="C1" s="1"/>
      <c r="D1" s="1"/>
      <c r="L1" s="819" t="s">
        <v>170</v>
      </c>
      <c r="M1" s="819"/>
      <c r="N1" s="819"/>
      <c r="O1" s="819"/>
    </row>
    <row r="2" spans="1:15" ht="8.25" customHeight="1">
      <c r="A2" s="1"/>
      <c r="B2" s="1"/>
      <c r="C2" s="1"/>
      <c r="D2" s="1"/>
      <c r="L2" s="819"/>
      <c r="M2" s="819"/>
      <c r="N2" s="819"/>
      <c r="O2" s="819"/>
    </row>
    <row r="3" spans="1:15" ht="9" customHeight="1">
      <c r="A3" s="1"/>
      <c r="B3" s="1"/>
      <c r="C3" s="1"/>
      <c r="D3" s="1"/>
      <c r="L3" s="819"/>
      <c r="M3" s="819"/>
      <c r="N3" s="819"/>
      <c r="O3" s="819"/>
    </row>
    <row r="4" spans="1:14" ht="10.5" customHeight="1">
      <c r="A4" s="794" t="s">
        <v>0</v>
      </c>
      <c r="B4" s="794"/>
      <c r="C4" s="794"/>
      <c r="D4" s="794"/>
      <c r="E4" s="794"/>
      <c r="F4" s="794"/>
      <c r="G4" s="794"/>
      <c r="H4" s="794"/>
      <c r="I4" s="794"/>
      <c r="J4" s="794"/>
      <c r="K4" s="794"/>
      <c r="L4" s="794"/>
      <c r="M4" s="794"/>
      <c r="N4" s="794"/>
    </row>
    <row r="5" spans="1:14" ht="14.25" customHeight="1">
      <c r="A5" s="794" t="s">
        <v>250</v>
      </c>
      <c r="B5" s="794"/>
      <c r="C5" s="794"/>
      <c r="D5" s="794"/>
      <c r="E5" s="794"/>
      <c r="F5" s="794"/>
      <c r="G5" s="794"/>
      <c r="H5" s="794"/>
      <c r="I5" s="794"/>
      <c r="J5" s="794"/>
      <c r="K5" s="794"/>
      <c r="L5" s="794"/>
      <c r="M5" s="794"/>
      <c r="N5" s="41"/>
    </row>
    <row r="6" spans="1:17" ht="13.5" customHeight="1">
      <c r="A6" s="659" t="s">
        <v>120</v>
      </c>
      <c r="B6" s="660">
        <v>1010000</v>
      </c>
      <c r="C6" s="160" t="s">
        <v>16</v>
      </c>
      <c r="D6" s="660"/>
      <c r="E6" s="662"/>
      <c r="F6" s="160"/>
      <c r="G6" s="160"/>
      <c r="H6" s="160"/>
      <c r="I6" s="160"/>
      <c r="J6" s="68"/>
      <c r="K6" s="68"/>
      <c r="L6" s="68"/>
      <c r="M6" s="68"/>
      <c r="N6" s="68"/>
      <c r="P6" s="96" t="s">
        <v>124</v>
      </c>
      <c r="Q6" s="13">
        <v>133477.94</v>
      </c>
    </row>
    <row r="7" spans="1:18" ht="12.75" customHeight="1">
      <c r="A7" s="659" t="s">
        <v>73</v>
      </c>
      <c r="B7" s="161" t="s">
        <v>74</v>
      </c>
      <c r="C7" s="162" t="s">
        <v>72</v>
      </c>
      <c r="D7" s="161"/>
      <c r="E7" s="92"/>
      <c r="F7" s="79"/>
      <c r="G7" s="79"/>
      <c r="H7" s="79"/>
      <c r="I7" s="79"/>
      <c r="J7" s="79"/>
      <c r="K7" s="79"/>
      <c r="L7" s="79"/>
      <c r="M7" s="79"/>
      <c r="N7" s="79"/>
      <c r="P7" s="96" t="s">
        <v>125</v>
      </c>
      <c r="Q7" s="13">
        <v>239854</v>
      </c>
      <c r="R7">
        <f>SUM(Q6:Q7)</f>
        <v>373331.94</v>
      </c>
    </row>
    <row r="8" spans="1:17" ht="15">
      <c r="A8" s="659" t="s">
        <v>121</v>
      </c>
      <c r="B8" s="661">
        <f>B6</f>
        <v>1010000</v>
      </c>
      <c r="C8" s="160" t="s">
        <v>16</v>
      </c>
      <c r="D8" s="661"/>
      <c r="E8" s="662"/>
      <c r="F8" s="160"/>
      <c r="G8" s="160"/>
      <c r="H8" s="160"/>
      <c r="I8" s="160"/>
      <c r="J8" s="79"/>
      <c r="K8" s="79"/>
      <c r="L8" s="79"/>
      <c r="M8" s="79"/>
      <c r="N8" s="79"/>
      <c r="P8" s="96" t="s">
        <v>126</v>
      </c>
      <c r="Q8">
        <v>218616</v>
      </c>
    </row>
    <row r="9" spans="1:18" ht="9.75" customHeight="1">
      <c r="A9" s="659" t="s">
        <v>75</v>
      </c>
      <c r="B9" s="663" t="s">
        <v>74</v>
      </c>
      <c r="C9" s="162" t="s">
        <v>72</v>
      </c>
      <c r="D9" s="161"/>
      <c r="E9" s="92"/>
      <c r="F9" s="79"/>
      <c r="G9" s="79"/>
      <c r="H9" s="79"/>
      <c r="I9" s="79"/>
      <c r="J9" s="79"/>
      <c r="K9" s="79"/>
      <c r="L9" s="79"/>
      <c r="M9" s="97"/>
      <c r="N9" s="97"/>
      <c r="Q9" s="6">
        <f>SUM(Q6:Q8)</f>
        <v>591947.94</v>
      </c>
      <c r="R9" s="13">
        <f>Q9/1000</f>
        <v>591.9479399999999</v>
      </c>
    </row>
    <row r="10" spans="1:18" ht="15">
      <c r="A10" s="659" t="s">
        <v>119</v>
      </c>
      <c r="B10" s="664">
        <v>1014060</v>
      </c>
      <c r="C10" s="665" t="s">
        <v>104</v>
      </c>
      <c r="D10" s="666" t="s">
        <v>156</v>
      </c>
      <c r="E10" s="662"/>
      <c r="F10" s="662"/>
      <c r="G10" s="667"/>
      <c r="H10" s="667"/>
      <c r="I10" s="667"/>
      <c r="J10" s="667"/>
      <c r="K10" s="667"/>
      <c r="L10" s="667"/>
      <c r="M10" s="668"/>
      <c r="N10" s="668"/>
      <c r="R10" s="13"/>
    </row>
    <row r="11" spans="1:18" ht="9.75" customHeight="1">
      <c r="A11" s="669"/>
      <c r="B11" s="161" t="s">
        <v>115</v>
      </c>
      <c r="C11" s="161" t="s">
        <v>116</v>
      </c>
      <c r="D11" s="162" t="s">
        <v>76</v>
      </c>
      <c r="E11" s="92"/>
      <c r="F11" s="92"/>
      <c r="G11" s="659"/>
      <c r="H11" s="659"/>
      <c r="I11" s="659"/>
      <c r="J11" s="670"/>
      <c r="K11" s="670"/>
      <c r="L11" s="670"/>
      <c r="M11" s="670"/>
      <c r="N11" s="670"/>
      <c r="R11" s="13"/>
    </row>
    <row r="12" spans="1:18" ht="9.75" customHeight="1">
      <c r="A12" s="206">
        <v>4</v>
      </c>
      <c r="B12" s="880" t="s">
        <v>174</v>
      </c>
      <c r="C12" s="880"/>
      <c r="D12" s="880"/>
      <c r="E12" s="880"/>
      <c r="F12" s="880"/>
      <c r="G12" s="880"/>
      <c r="H12" s="659"/>
      <c r="I12" s="659"/>
      <c r="J12" s="670"/>
      <c r="K12" s="670"/>
      <c r="L12" s="670"/>
      <c r="M12" s="670"/>
      <c r="N12" s="670"/>
      <c r="R12" s="13"/>
    </row>
    <row r="13" spans="1:18" ht="13.5" customHeight="1">
      <c r="A13" s="207" t="s">
        <v>175</v>
      </c>
      <c r="B13" s="925" t="s">
        <v>176</v>
      </c>
      <c r="C13" s="925"/>
      <c r="D13" s="925"/>
      <c r="E13" s="925"/>
      <c r="F13" s="925"/>
      <c r="G13" s="925"/>
      <c r="H13" s="659"/>
      <c r="I13" s="659"/>
      <c r="J13" s="670"/>
      <c r="K13" s="670"/>
      <c r="L13" s="670"/>
      <c r="M13" s="670"/>
      <c r="N13" s="670"/>
      <c r="R13" s="13"/>
    </row>
    <row r="14" spans="1:18" ht="20.25" customHeight="1">
      <c r="A14" s="208"/>
      <c r="B14" s="968" t="str">
        <f>B19</f>
        <v>Забезпечення організації  культурного дозвілля  населення  і зміцнення культурних традицій .</v>
      </c>
      <c r="C14" s="968"/>
      <c r="D14" s="968"/>
      <c r="E14" s="968"/>
      <c r="F14" s="968"/>
      <c r="G14" s="968"/>
      <c r="H14" s="659"/>
      <c r="I14" s="659"/>
      <c r="J14" s="670"/>
      <c r="K14" s="670"/>
      <c r="L14" s="670"/>
      <c r="M14" s="670"/>
      <c r="N14" s="670"/>
      <c r="R14" s="13"/>
    </row>
    <row r="15" spans="1:18" ht="13.5" customHeight="1">
      <c r="A15" s="206">
        <v>5</v>
      </c>
      <c r="B15" s="880" t="s">
        <v>206</v>
      </c>
      <c r="C15" s="880"/>
      <c r="D15" s="880"/>
      <c r="E15" s="880"/>
      <c r="F15" s="880"/>
      <c r="G15" s="880"/>
      <c r="H15" s="659"/>
      <c r="I15" s="659"/>
      <c r="J15" s="670"/>
      <c r="K15" s="670"/>
      <c r="L15" s="670"/>
      <c r="M15" s="670"/>
      <c r="N15" s="670"/>
      <c r="R15" s="13"/>
    </row>
    <row r="16" spans="1:18" ht="12" customHeight="1">
      <c r="A16" s="969" t="s">
        <v>212</v>
      </c>
      <c r="B16" s="969"/>
      <c r="C16" s="969"/>
      <c r="D16" s="969"/>
      <c r="E16" s="969"/>
      <c r="F16" s="969"/>
      <c r="G16" s="969"/>
      <c r="H16" s="659"/>
      <c r="I16" s="659"/>
      <c r="J16" s="670"/>
      <c r="K16" s="670"/>
      <c r="L16" s="670"/>
      <c r="M16" s="670"/>
      <c r="N16" s="670"/>
      <c r="R16" s="13"/>
    </row>
    <row r="17" spans="1:18" ht="9.75" customHeight="1">
      <c r="A17" s="206">
        <v>6</v>
      </c>
      <c r="B17" s="881" t="s">
        <v>180</v>
      </c>
      <c r="C17" s="881"/>
      <c r="D17" s="881"/>
      <c r="E17" s="209"/>
      <c r="F17" s="209"/>
      <c r="G17" s="209"/>
      <c r="H17" s="659"/>
      <c r="I17" s="659"/>
      <c r="J17" s="670"/>
      <c r="K17" s="670"/>
      <c r="L17" s="670"/>
      <c r="M17" s="670"/>
      <c r="N17" s="670"/>
      <c r="R17" s="13"/>
    </row>
    <row r="18" spans="1:18" ht="9.75" customHeight="1">
      <c r="A18" s="207" t="s">
        <v>175</v>
      </c>
      <c r="B18" s="932" t="s">
        <v>181</v>
      </c>
      <c r="C18" s="932"/>
      <c r="D18" s="932"/>
      <c r="E18" s="932"/>
      <c r="F18" s="932"/>
      <c r="G18" s="932"/>
      <c r="H18" s="659"/>
      <c r="I18" s="659"/>
      <c r="J18" s="670"/>
      <c r="K18" s="670"/>
      <c r="L18" s="670"/>
      <c r="M18" s="670"/>
      <c r="N18" s="670"/>
      <c r="R18" s="13"/>
    </row>
    <row r="19" spans="1:18" ht="17.25" customHeight="1">
      <c r="A19" s="606">
        <v>1</v>
      </c>
      <c r="B19" s="967" t="s">
        <v>93</v>
      </c>
      <c r="C19" s="967"/>
      <c r="D19" s="967"/>
      <c r="E19" s="967"/>
      <c r="F19" s="967"/>
      <c r="G19" s="967"/>
      <c r="H19" s="659"/>
      <c r="I19" s="659"/>
      <c r="J19" s="670"/>
      <c r="K19" s="670"/>
      <c r="L19" s="670"/>
      <c r="M19" s="670"/>
      <c r="N19" s="670"/>
      <c r="R19" s="13"/>
    </row>
    <row r="20" spans="1:18" ht="9.75" customHeight="1">
      <c r="A20" s="669"/>
      <c r="B20" s="161"/>
      <c r="C20" s="161"/>
      <c r="D20" s="161"/>
      <c r="E20" s="161"/>
      <c r="F20" s="162"/>
      <c r="G20" s="659"/>
      <c r="H20" s="659"/>
      <c r="I20" s="659"/>
      <c r="J20" s="670"/>
      <c r="K20" s="670"/>
      <c r="L20" s="670"/>
      <c r="M20" s="670"/>
      <c r="N20" s="670"/>
      <c r="R20" s="13"/>
    </row>
    <row r="21" spans="1:18" ht="15">
      <c r="A21" s="206">
        <v>7</v>
      </c>
      <c r="B21" s="79" t="s">
        <v>183</v>
      </c>
      <c r="C21" s="133"/>
      <c r="D21" s="133"/>
      <c r="E21" s="79"/>
      <c r="F21" s="79"/>
      <c r="G21" s="79"/>
      <c r="H21" s="79"/>
      <c r="I21" s="79"/>
      <c r="J21" s="79"/>
      <c r="K21" s="79"/>
      <c r="L21" s="92"/>
      <c r="M21" s="79"/>
      <c r="N21" s="671" t="s">
        <v>184</v>
      </c>
      <c r="P21" s="96" t="s">
        <v>124</v>
      </c>
      <c r="Q21" s="13">
        <v>150842.77</v>
      </c>
      <c r="R21" s="13"/>
    </row>
    <row r="22" spans="1:18" ht="13.5" customHeight="1">
      <c r="A22" s="979" t="s">
        <v>7</v>
      </c>
      <c r="B22" s="934" t="s">
        <v>185</v>
      </c>
      <c r="C22" s="934"/>
      <c r="D22" s="934"/>
      <c r="E22" s="934"/>
      <c r="F22" s="970" t="s">
        <v>238</v>
      </c>
      <c r="G22" s="971"/>
      <c r="H22" s="972"/>
      <c r="I22" s="970" t="s">
        <v>239</v>
      </c>
      <c r="J22" s="971"/>
      <c r="K22" s="972"/>
      <c r="L22" s="970" t="s">
        <v>3</v>
      </c>
      <c r="M22" s="971"/>
      <c r="N22" s="972"/>
      <c r="P22" s="96" t="s">
        <v>125</v>
      </c>
      <c r="Q22" s="13">
        <v>94324</v>
      </c>
      <c r="R22" s="13"/>
    </row>
    <row r="23" spans="1:18" ht="15" customHeight="1">
      <c r="A23" s="979"/>
      <c r="B23" s="934"/>
      <c r="C23" s="934"/>
      <c r="D23" s="934"/>
      <c r="E23" s="934"/>
      <c r="F23" s="394" t="s">
        <v>4</v>
      </c>
      <c r="G23" s="394" t="s">
        <v>188</v>
      </c>
      <c r="H23" s="394" t="s">
        <v>6</v>
      </c>
      <c r="I23" s="394" t="s">
        <v>4</v>
      </c>
      <c r="J23" s="394" t="s">
        <v>188</v>
      </c>
      <c r="K23" s="394" t="s">
        <v>6</v>
      </c>
      <c r="L23" s="394" t="s">
        <v>4</v>
      </c>
      <c r="M23" s="394" t="s">
        <v>188</v>
      </c>
      <c r="N23" s="394" t="s">
        <v>6</v>
      </c>
      <c r="Q23" s="376">
        <f>SUM(Q21:Q22)</f>
        <v>245166.77</v>
      </c>
      <c r="R23" s="13">
        <f>Q23/1000</f>
        <v>245.16676999999999</v>
      </c>
    </row>
    <row r="24" spans="1:14" ht="7.5" customHeight="1">
      <c r="A24" s="394">
        <v>1</v>
      </c>
      <c r="B24" s="976">
        <v>2</v>
      </c>
      <c r="C24" s="977"/>
      <c r="D24" s="977"/>
      <c r="E24" s="978"/>
      <c r="F24" s="394">
        <v>3</v>
      </c>
      <c r="G24" s="394">
        <v>4</v>
      </c>
      <c r="H24" s="394">
        <v>5</v>
      </c>
      <c r="I24" s="394">
        <v>6</v>
      </c>
      <c r="J24" s="394">
        <v>7</v>
      </c>
      <c r="K24" s="394">
        <v>8</v>
      </c>
      <c r="L24" s="394">
        <v>9</v>
      </c>
      <c r="M24" s="394">
        <v>10</v>
      </c>
      <c r="N24" s="394">
        <v>11</v>
      </c>
    </row>
    <row r="25" spans="1:18" ht="26.25" customHeight="1">
      <c r="A25" s="230">
        <v>1</v>
      </c>
      <c r="B25" s="964" t="str">
        <f>B19</f>
        <v>Забезпечення організації  культурного дозвілля  населення  і зміцнення культурних традицій .</v>
      </c>
      <c r="C25" s="965"/>
      <c r="D25" s="965"/>
      <c r="E25" s="966"/>
      <c r="F25" s="527">
        <v>4013600</v>
      </c>
      <c r="G25" s="528">
        <v>151000</v>
      </c>
      <c r="H25" s="433">
        <f>F25+G25</f>
        <v>4164600</v>
      </c>
      <c r="I25" s="527">
        <v>3983274</v>
      </c>
      <c r="J25" s="433">
        <v>245166.8</v>
      </c>
      <c r="K25" s="433">
        <f>I25+J25</f>
        <v>4228440.8</v>
      </c>
      <c r="L25" s="630">
        <f aca="true" t="shared" si="0" ref="L25:N29">I25-F25</f>
        <v>-30326</v>
      </c>
      <c r="M25" s="630">
        <f t="shared" si="0"/>
        <v>94166.79999999999</v>
      </c>
      <c r="N25" s="630">
        <f t="shared" si="0"/>
        <v>63840.799999999814</v>
      </c>
      <c r="P25" s="96" t="s">
        <v>126</v>
      </c>
      <c r="Q25" s="376">
        <v>282684</v>
      </c>
      <c r="R25">
        <f>Q23+Q25</f>
        <v>527850.77</v>
      </c>
    </row>
    <row r="26" spans="1:17" ht="35.25" customHeight="1">
      <c r="A26" s="230">
        <v>2</v>
      </c>
      <c r="B26" s="960" t="s">
        <v>251</v>
      </c>
      <c r="C26" s="961"/>
      <c r="D26" s="961"/>
      <c r="E26" s="962"/>
      <c r="F26" s="672"/>
      <c r="G26" s="673">
        <v>51000</v>
      </c>
      <c r="H26" s="433">
        <f>F26+G26</f>
        <v>51000</v>
      </c>
      <c r="I26" s="672"/>
      <c r="J26" s="673">
        <v>50947</v>
      </c>
      <c r="K26" s="433">
        <f>I26+J26</f>
        <v>50947</v>
      </c>
      <c r="L26" s="627">
        <f t="shared" si="0"/>
        <v>0</v>
      </c>
      <c r="M26" s="674">
        <f t="shared" si="0"/>
        <v>-53</v>
      </c>
      <c r="N26" s="674">
        <f t="shared" si="0"/>
        <v>-53</v>
      </c>
      <c r="Q26">
        <v>50947</v>
      </c>
    </row>
    <row r="27" spans="1:17" ht="26.25" customHeight="1">
      <c r="A27" s="230">
        <v>3</v>
      </c>
      <c r="B27" s="960" t="s">
        <v>252</v>
      </c>
      <c r="C27" s="961"/>
      <c r="D27" s="961"/>
      <c r="E27" s="962"/>
      <c r="F27" s="672"/>
      <c r="G27" s="673">
        <v>56000</v>
      </c>
      <c r="H27" s="433">
        <f>F27+G27</f>
        <v>56000</v>
      </c>
      <c r="I27" s="672"/>
      <c r="J27" s="673">
        <v>56000</v>
      </c>
      <c r="K27" s="433">
        <f>I27+J27</f>
        <v>56000</v>
      </c>
      <c r="L27" s="627">
        <f t="shared" si="0"/>
        <v>0</v>
      </c>
      <c r="M27" s="627">
        <f t="shared" si="0"/>
        <v>0</v>
      </c>
      <c r="N27" s="627">
        <f t="shared" si="0"/>
        <v>0</v>
      </c>
      <c r="Q27">
        <v>56000</v>
      </c>
    </row>
    <row r="28" spans="1:17" ht="18.75" customHeight="1">
      <c r="A28" s="230">
        <v>4</v>
      </c>
      <c r="B28" s="960" t="s">
        <v>324</v>
      </c>
      <c r="C28" s="961"/>
      <c r="D28" s="961"/>
      <c r="E28" s="962"/>
      <c r="F28" s="672"/>
      <c r="G28" s="528">
        <v>176700</v>
      </c>
      <c r="H28" s="433">
        <f>F28+G28</f>
        <v>176700</v>
      </c>
      <c r="I28" s="672"/>
      <c r="J28" s="528">
        <v>175737</v>
      </c>
      <c r="K28" s="433">
        <f>I28+J28</f>
        <v>175737</v>
      </c>
      <c r="L28" s="627">
        <f t="shared" si="0"/>
        <v>0</v>
      </c>
      <c r="M28" s="674">
        <f t="shared" si="0"/>
        <v>-963</v>
      </c>
      <c r="N28" s="630">
        <f t="shared" si="0"/>
        <v>-963</v>
      </c>
      <c r="Q28">
        <v>175737</v>
      </c>
    </row>
    <row r="29" spans="1:17" ht="12.75" customHeight="1">
      <c r="A29" s="230"/>
      <c r="B29" s="934" t="s">
        <v>218</v>
      </c>
      <c r="C29" s="934"/>
      <c r="D29" s="934"/>
      <c r="E29" s="934"/>
      <c r="F29" s="574">
        <f>SUM(F25:F28)</f>
        <v>4013600</v>
      </c>
      <c r="G29" s="574">
        <f>SUM(G25:G28)</f>
        <v>434700</v>
      </c>
      <c r="H29" s="433">
        <f>F29+G29</f>
        <v>4448300</v>
      </c>
      <c r="I29" s="574">
        <f>SUM(I25:I28)</f>
        <v>3983274</v>
      </c>
      <c r="J29" s="574">
        <f>SUM(J25:J28)</f>
        <v>527850.8</v>
      </c>
      <c r="K29" s="433">
        <f>I29+J29</f>
        <v>4511124.8</v>
      </c>
      <c r="L29" s="630">
        <f t="shared" si="0"/>
        <v>-30326</v>
      </c>
      <c r="M29" s="627">
        <f t="shared" si="0"/>
        <v>93150.80000000005</v>
      </c>
      <c r="N29" s="627">
        <f t="shared" si="0"/>
        <v>62824.799999999814</v>
      </c>
      <c r="Q29" s="376">
        <f>SUM(Q26:Q28)</f>
        <v>282684</v>
      </c>
    </row>
    <row r="30" spans="1:14" ht="12.75">
      <c r="A30" s="786"/>
      <c r="B30" s="786"/>
      <c r="C30" s="786"/>
      <c r="D30" s="786"/>
      <c r="E30" s="786"/>
      <c r="F30" s="786"/>
      <c r="G30" s="786"/>
      <c r="H30" s="786"/>
      <c r="I30" s="786"/>
      <c r="J30" s="786"/>
      <c r="K30" s="786"/>
      <c r="L30" s="786"/>
      <c r="M30" s="786"/>
      <c r="N30" s="786"/>
    </row>
    <row r="31" spans="1:14" ht="12.75">
      <c r="A31" s="176">
        <v>8</v>
      </c>
      <c r="B31" s="48" t="s">
        <v>186</v>
      </c>
      <c r="C31" s="48"/>
      <c r="D31" s="48"/>
      <c r="E31" s="48"/>
      <c r="F31" s="48"/>
      <c r="G31" s="757">
        <f>SUM(G26:G28)</f>
        <v>283700</v>
      </c>
      <c r="H31" s="48"/>
      <c r="I31" s="48"/>
      <c r="J31" s="48"/>
      <c r="K31" s="48"/>
      <c r="L31" s="26"/>
      <c r="M31" s="48"/>
      <c r="N31" s="264" t="s">
        <v>184</v>
      </c>
    </row>
    <row r="32" spans="1:14" ht="9.75" customHeight="1">
      <c r="A32" s="824" t="s">
        <v>7</v>
      </c>
      <c r="B32" s="824" t="s">
        <v>185</v>
      </c>
      <c r="C32" s="824"/>
      <c r="D32" s="824"/>
      <c r="E32" s="824"/>
      <c r="F32" s="788" t="s">
        <v>1</v>
      </c>
      <c r="G32" s="810"/>
      <c r="H32" s="789"/>
      <c r="I32" s="788" t="s">
        <v>2</v>
      </c>
      <c r="J32" s="810"/>
      <c r="K32" s="789"/>
      <c r="L32" s="788" t="s">
        <v>3</v>
      </c>
      <c r="M32" s="810"/>
      <c r="N32" s="789"/>
    </row>
    <row r="33" spans="1:14" ht="9" customHeight="1">
      <c r="A33" s="824"/>
      <c r="B33" s="824"/>
      <c r="C33" s="824"/>
      <c r="D33" s="824"/>
      <c r="E33" s="824"/>
      <c r="F33" s="54" t="s">
        <v>4</v>
      </c>
      <c r="G33" s="54" t="s">
        <v>5</v>
      </c>
      <c r="H33" s="54" t="s">
        <v>6</v>
      </c>
      <c r="I33" s="54" t="s">
        <v>4</v>
      </c>
      <c r="J33" s="54" t="s">
        <v>5</v>
      </c>
      <c r="K33" s="54" t="s">
        <v>6</v>
      </c>
      <c r="L33" s="54" t="s">
        <v>4</v>
      </c>
      <c r="M33" s="54" t="s">
        <v>5</v>
      </c>
      <c r="N33" s="54" t="s">
        <v>6</v>
      </c>
    </row>
    <row r="34" spans="1:14" ht="9.75" customHeight="1">
      <c r="A34" s="54">
        <v>1</v>
      </c>
      <c r="B34" s="788">
        <v>2</v>
      </c>
      <c r="C34" s="810"/>
      <c r="D34" s="810"/>
      <c r="E34" s="789"/>
      <c r="F34" s="54">
        <v>3</v>
      </c>
      <c r="G34" s="54">
        <v>4</v>
      </c>
      <c r="H34" s="54">
        <v>5</v>
      </c>
      <c r="I34" s="54">
        <v>6</v>
      </c>
      <c r="J34" s="54">
        <v>7</v>
      </c>
      <c r="K34" s="54">
        <v>8</v>
      </c>
      <c r="L34" s="54">
        <v>9</v>
      </c>
      <c r="M34" s="54">
        <v>10</v>
      </c>
      <c r="N34" s="54">
        <v>11</v>
      </c>
    </row>
    <row r="35" spans="1:14" ht="12.75">
      <c r="A35" s="217"/>
      <c r="B35" s="218"/>
      <c r="C35" s="218"/>
      <c r="D35" s="218"/>
      <c r="E35" s="218"/>
      <c r="F35" s="219"/>
      <c r="G35" s="219"/>
      <c r="H35" s="219"/>
      <c r="I35" s="220"/>
      <c r="J35" s="219"/>
      <c r="K35" s="219"/>
      <c r="L35" s="221"/>
      <c r="M35" s="221"/>
      <c r="N35" s="221"/>
    </row>
    <row r="36" spans="1:14" ht="12.75">
      <c r="A36" s="176">
        <v>9</v>
      </c>
      <c r="B36" s="14" t="s">
        <v>187</v>
      </c>
      <c r="C36" s="14"/>
      <c r="D36" s="14"/>
      <c r="E36" s="14"/>
      <c r="F36" s="14"/>
      <c r="G36" s="14"/>
      <c r="H36" s="14"/>
      <c r="I36" s="14"/>
      <c r="J36" s="14"/>
      <c r="K36" s="14"/>
      <c r="L36" s="14"/>
      <c r="M36" s="14"/>
      <c r="N36" s="14"/>
    </row>
    <row r="37" spans="1:14" ht="33" customHeight="1">
      <c r="A37" s="16" t="s">
        <v>7</v>
      </c>
      <c r="B37" s="831" t="s">
        <v>8</v>
      </c>
      <c r="C37" s="832"/>
      <c r="D37" s="835" t="s">
        <v>9</v>
      </c>
      <c r="E37" s="835" t="s">
        <v>10</v>
      </c>
      <c r="F37" s="818" t="s">
        <v>240</v>
      </c>
      <c r="G37" s="818"/>
      <c r="H37" s="818"/>
      <c r="I37" s="818" t="s">
        <v>241</v>
      </c>
      <c r="J37" s="818"/>
      <c r="K37" s="818"/>
      <c r="L37" s="817" t="s">
        <v>3</v>
      </c>
      <c r="M37" s="817"/>
      <c r="N37" s="817"/>
    </row>
    <row r="38" spans="1:14" ht="11.25" customHeight="1">
      <c r="A38" s="16"/>
      <c r="B38" s="833"/>
      <c r="C38" s="834"/>
      <c r="D38" s="836"/>
      <c r="E38" s="836"/>
      <c r="F38" s="17" t="s">
        <v>4</v>
      </c>
      <c r="G38" s="17" t="s">
        <v>188</v>
      </c>
      <c r="H38" s="17" t="s">
        <v>189</v>
      </c>
      <c r="I38" s="17" t="s">
        <v>4</v>
      </c>
      <c r="J38" s="17" t="s">
        <v>188</v>
      </c>
      <c r="K38" s="17" t="s">
        <v>189</v>
      </c>
      <c r="L38" s="17" t="s">
        <v>193</v>
      </c>
      <c r="M38" s="17" t="s">
        <v>188</v>
      </c>
      <c r="N38" s="17" t="s">
        <v>189</v>
      </c>
    </row>
    <row r="39" spans="1:14" ht="12.75">
      <c r="A39" s="54">
        <v>1</v>
      </c>
      <c r="B39" s="788">
        <f>A39+1</f>
        <v>2</v>
      </c>
      <c r="C39" s="789"/>
      <c r="D39" s="174">
        <f>B39+1</f>
        <v>3</v>
      </c>
      <c r="E39" s="54">
        <f>D39+1</f>
        <v>4</v>
      </c>
      <c r="F39" s="54">
        <f>E39+1</f>
        <v>5</v>
      </c>
      <c r="G39" s="54">
        <f>F39+1</f>
        <v>6</v>
      </c>
      <c r="H39" s="54">
        <f aca="true" t="shared" si="1" ref="H39:N39">G39+1</f>
        <v>7</v>
      </c>
      <c r="I39" s="54">
        <f t="shared" si="1"/>
        <v>8</v>
      </c>
      <c r="J39" s="54">
        <f t="shared" si="1"/>
        <v>9</v>
      </c>
      <c r="K39" s="54">
        <f t="shared" si="1"/>
        <v>10</v>
      </c>
      <c r="L39" s="54">
        <f t="shared" si="1"/>
        <v>11</v>
      </c>
      <c r="M39" s="54">
        <f t="shared" si="1"/>
        <v>12</v>
      </c>
      <c r="N39" s="54">
        <f t="shared" si="1"/>
        <v>13</v>
      </c>
    </row>
    <row r="40" spans="1:14" ht="12" customHeight="1">
      <c r="A40" s="290">
        <v>1</v>
      </c>
      <c r="B40" s="889" t="str">
        <f>B25</f>
        <v>Забезпечення організації  культурного дозвілля  населення  і зміцнення культурних традицій .</v>
      </c>
      <c r="C40" s="890"/>
      <c r="D40" s="890"/>
      <c r="E40" s="890"/>
      <c r="F40" s="890"/>
      <c r="G40" s="890"/>
      <c r="H40" s="890"/>
      <c r="I40" s="890"/>
      <c r="J40" s="890"/>
      <c r="K40" s="890"/>
      <c r="L40" s="890"/>
      <c r="M40" s="890"/>
      <c r="N40" s="890"/>
    </row>
    <row r="41" spans="1:14" ht="12.75" customHeight="1">
      <c r="A41" s="242">
        <v>1</v>
      </c>
      <c r="B41" s="783" t="s">
        <v>190</v>
      </c>
      <c r="C41" s="784"/>
      <c r="D41" s="291"/>
      <c r="E41" s="291"/>
      <c r="F41" s="291"/>
      <c r="G41" s="291"/>
      <c r="H41" s="291"/>
      <c r="I41" s="291"/>
      <c r="J41" s="291"/>
      <c r="K41" s="291"/>
      <c r="L41" s="291"/>
      <c r="M41" s="291"/>
      <c r="N41" s="291"/>
    </row>
    <row r="42" spans="1:14" ht="12" customHeight="1">
      <c r="A42" s="19"/>
      <c r="B42" s="892" t="s">
        <v>29</v>
      </c>
      <c r="C42" s="893"/>
      <c r="D42" s="214" t="s">
        <v>18</v>
      </c>
      <c r="E42" s="306"/>
      <c r="F42" s="113">
        <v>2</v>
      </c>
      <c r="G42" s="246"/>
      <c r="H42" s="432">
        <f aca="true" t="shared" si="2" ref="H42:H49">F42+G42</f>
        <v>2</v>
      </c>
      <c r="I42" s="113">
        <v>2</v>
      </c>
      <c r="J42" s="191"/>
      <c r="K42" s="432">
        <f aca="true" t="shared" si="3" ref="K42:K49">I42+J42</f>
        <v>2</v>
      </c>
      <c r="L42" s="101">
        <f aca="true" t="shared" si="4" ref="L42:L49">I42-F42</f>
        <v>0</v>
      </c>
      <c r="M42" s="101">
        <f aca="true" t="shared" si="5" ref="M42:M49">J42-G42</f>
        <v>0</v>
      </c>
      <c r="N42" s="101">
        <f aca="true" t="shared" si="6" ref="N42:N49">K42-H42</f>
        <v>0</v>
      </c>
    </row>
    <row r="43" spans="1:14" ht="12.75" customHeight="1">
      <c r="A43" s="19"/>
      <c r="B43" s="781" t="s">
        <v>36</v>
      </c>
      <c r="C43" s="782"/>
      <c r="D43" s="214" t="s">
        <v>18</v>
      </c>
      <c r="E43" s="292"/>
      <c r="F43" s="113">
        <v>2</v>
      </c>
      <c r="G43" s="172"/>
      <c r="H43" s="432">
        <f t="shared" si="2"/>
        <v>2</v>
      </c>
      <c r="I43" s="113">
        <v>2</v>
      </c>
      <c r="J43" s="678"/>
      <c r="K43" s="433">
        <f t="shared" si="3"/>
        <v>2</v>
      </c>
      <c r="L43" s="627">
        <f t="shared" si="4"/>
        <v>0</v>
      </c>
      <c r="M43" s="101">
        <f t="shared" si="5"/>
        <v>0</v>
      </c>
      <c r="N43" s="101">
        <f t="shared" si="6"/>
        <v>0</v>
      </c>
    </row>
    <row r="44" spans="1:14" ht="13.5" customHeight="1">
      <c r="A44" s="19"/>
      <c r="B44" s="781" t="s">
        <v>157</v>
      </c>
      <c r="C44" s="782"/>
      <c r="D44" s="214" t="s">
        <v>18</v>
      </c>
      <c r="E44" s="292"/>
      <c r="F44" s="113">
        <v>9</v>
      </c>
      <c r="G44" s="172"/>
      <c r="H44" s="432">
        <f t="shared" si="2"/>
        <v>9</v>
      </c>
      <c r="I44" s="113">
        <v>10</v>
      </c>
      <c r="J44" s="678"/>
      <c r="K44" s="433">
        <f t="shared" si="3"/>
        <v>10</v>
      </c>
      <c r="L44" s="627">
        <f t="shared" si="4"/>
        <v>1</v>
      </c>
      <c r="M44" s="101">
        <f t="shared" si="5"/>
        <v>0</v>
      </c>
      <c r="N44" s="101">
        <f t="shared" si="6"/>
        <v>1</v>
      </c>
    </row>
    <row r="45" spans="1:14" ht="13.5" customHeight="1">
      <c r="A45" s="19"/>
      <c r="B45" s="781" t="s">
        <v>149</v>
      </c>
      <c r="C45" s="782"/>
      <c r="D45" s="214" t="s">
        <v>18</v>
      </c>
      <c r="E45" s="214" t="s">
        <v>19</v>
      </c>
      <c r="F45" s="113">
        <f>SUM(F46:F48)</f>
        <v>44.3</v>
      </c>
      <c r="G45" s="172"/>
      <c r="H45" s="529">
        <f t="shared" si="2"/>
        <v>44.3</v>
      </c>
      <c r="I45" s="113">
        <f>SUM(I46:I48)</f>
        <v>44.3</v>
      </c>
      <c r="J45" s="172"/>
      <c r="K45" s="529">
        <f t="shared" si="3"/>
        <v>44.3</v>
      </c>
      <c r="L45" s="101">
        <f t="shared" si="4"/>
        <v>0</v>
      </c>
      <c r="M45" s="101">
        <f t="shared" si="5"/>
        <v>0</v>
      </c>
      <c r="N45" s="101">
        <f t="shared" si="6"/>
        <v>0</v>
      </c>
    </row>
    <row r="46" spans="1:14" ht="14.25" customHeight="1">
      <c r="A46" s="19"/>
      <c r="B46" s="781" t="s">
        <v>230</v>
      </c>
      <c r="C46" s="782"/>
      <c r="D46" s="214" t="s">
        <v>18</v>
      </c>
      <c r="E46" s="276">
        <v>0</v>
      </c>
      <c r="F46" s="113">
        <v>17.5</v>
      </c>
      <c r="G46" s="172"/>
      <c r="H46" s="529">
        <f t="shared" si="2"/>
        <v>17.5</v>
      </c>
      <c r="I46" s="113">
        <v>17.5</v>
      </c>
      <c r="J46" s="172"/>
      <c r="K46" s="529">
        <f t="shared" si="3"/>
        <v>17.5</v>
      </c>
      <c r="L46" s="101">
        <f t="shared" si="4"/>
        <v>0</v>
      </c>
      <c r="M46" s="101">
        <f t="shared" si="5"/>
        <v>0</v>
      </c>
      <c r="N46" s="101">
        <f t="shared" si="6"/>
        <v>0</v>
      </c>
    </row>
    <row r="47" spans="1:14" ht="15.75" customHeight="1">
      <c r="A47" s="19"/>
      <c r="B47" s="863" t="s">
        <v>224</v>
      </c>
      <c r="C47" s="864"/>
      <c r="D47" s="214" t="s">
        <v>18</v>
      </c>
      <c r="E47" s="276">
        <v>0</v>
      </c>
      <c r="F47" s="113">
        <v>6.5</v>
      </c>
      <c r="G47" s="172"/>
      <c r="H47" s="529">
        <f t="shared" si="2"/>
        <v>6.5</v>
      </c>
      <c r="I47" s="113">
        <v>6.5</v>
      </c>
      <c r="J47" s="172"/>
      <c r="K47" s="529">
        <f t="shared" si="3"/>
        <v>6.5</v>
      </c>
      <c r="L47" s="101">
        <f t="shared" si="4"/>
        <v>0</v>
      </c>
      <c r="M47" s="101">
        <f t="shared" si="5"/>
        <v>0</v>
      </c>
      <c r="N47" s="101">
        <f t="shared" si="6"/>
        <v>0</v>
      </c>
    </row>
    <row r="48" spans="1:14" ht="15" customHeight="1">
      <c r="A48" s="19"/>
      <c r="B48" s="863" t="s">
        <v>231</v>
      </c>
      <c r="C48" s="864"/>
      <c r="D48" s="214" t="s">
        <v>18</v>
      </c>
      <c r="E48" s="276">
        <v>0</v>
      </c>
      <c r="F48" s="113">
        <v>20.3</v>
      </c>
      <c r="G48" s="172"/>
      <c r="H48" s="529">
        <f t="shared" si="2"/>
        <v>20.3</v>
      </c>
      <c r="I48" s="113">
        <v>20.3</v>
      </c>
      <c r="J48" s="172"/>
      <c r="K48" s="529">
        <f t="shared" si="3"/>
        <v>20.3</v>
      </c>
      <c r="L48" s="101">
        <f t="shared" si="4"/>
        <v>0</v>
      </c>
      <c r="M48" s="101">
        <f t="shared" si="5"/>
        <v>0</v>
      </c>
      <c r="N48" s="101">
        <f t="shared" si="6"/>
        <v>0</v>
      </c>
    </row>
    <row r="49" spans="1:14" ht="32.25" customHeight="1">
      <c r="A49" s="19"/>
      <c r="B49" s="781" t="s">
        <v>253</v>
      </c>
      <c r="C49" s="782"/>
      <c r="D49" s="72" t="s">
        <v>317</v>
      </c>
      <c r="E49" s="259" t="s">
        <v>32</v>
      </c>
      <c r="F49" s="505">
        <f>F25</f>
        <v>4013600</v>
      </c>
      <c r="G49" s="530"/>
      <c r="H49" s="432">
        <f t="shared" si="2"/>
        <v>4013600</v>
      </c>
      <c r="I49" s="505">
        <f>I25</f>
        <v>3983274</v>
      </c>
      <c r="J49" s="531"/>
      <c r="K49" s="432">
        <f t="shared" si="3"/>
        <v>3983274</v>
      </c>
      <c r="L49" s="532">
        <f t="shared" si="4"/>
        <v>-30326</v>
      </c>
      <c r="M49" s="101">
        <f t="shared" si="5"/>
        <v>0</v>
      </c>
      <c r="N49" s="101">
        <f t="shared" si="6"/>
        <v>-30326</v>
      </c>
    </row>
    <row r="50" spans="1:14" ht="12" customHeight="1">
      <c r="A50" s="23"/>
      <c r="B50" s="973" t="s">
        <v>142</v>
      </c>
      <c r="C50" s="974"/>
      <c r="D50" s="974"/>
      <c r="E50" s="974"/>
      <c r="F50" s="974"/>
      <c r="G50" s="974"/>
      <c r="H50" s="974"/>
      <c r="I50" s="974"/>
      <c r="J50" s="974"/>
      <c r="K50" s="974"/>
      <c r="L50" s="974"/>
      <c r="M50" s="974"/>
      <c r="N50" s="975"/>
    </row>
    <row r="51" spans="1:14" ht="10.5" customHeight="1">
      <c r="A51" s="232">
        <v>2</v>
      </c>
      <c r="B51" s="783" t="s">
        <v>191</v>
      </c>
      <c r="C51" s="784"/>
      <c r="D51" s="257"/>
      <c r="E51" s="257"/>
      <c r="F51" s="257"/>
      <c r="G51" s="257"/>
      <c r="H51" s="257"/>
      <c r="I51" s="257"/>
      <c r="J51" s="257"/>
      <c r="K51" s="257"/>
      <c r="L51" s="257"/>
      <c r="M51" s="257"/>
      <c r="N51" s="257"/>
    </row>
    <row r="52" spans="1:14" ht="13.5" customHeight="1">
      <c r="A52" s="19"/>
      <c r="B52" s="781" t="s">
        <v>256</v>
      </c>
      <c r="C52" s="782"/>
      <c r="D52" s="214" t="s">
        <v>35</v>
      </c>
      <c r="E52" s="243" t="s">
        <v>91</v>
      </c>
      <c r="F52" s="113">
        <v>119550</v>
      </c>
      <c r="G52" s="172"/>
      <c r="H52" s="432">
        <f aca="true" t="shared" si="7" ref="H52:H58">F52+G52</f>
        <v>119550</v>
      </c>
      <c r="I52" s="113">
        <v>119560</v>
      </c>
      <c r="J52" s="172"/>
      <c r="K52" s="432">
        <f aca="true" t="shared" si="8" ref="K52:K58">I52+J52</f>
        <v>119560</v>
      </c>
      <c r="L52" s="101">
        <f aca="true" t="shared" si="9" ref="L52:L58">I52-F52</f>
        <v>10</v>
      </c>
      <c r="M52" s="101">
        <f aca="true" t="shared" si="10" ref="M52:M58">J52-G52</f>
        <v>0</v>
      </c>
      <c r="N52" s="101">
        <f aca="true" t="shared" si="11" ref="N52:N58">K52-H52</f>
        <v>10</v>
      </c>
    </row>
    <row r="53" spans="1:14" ht="14.25" customHeight="1">
      <c r="A53" s="19"/>
      <c r="B53" s="781" t="s">
        <v>159</v>
      </c>
      <c r="C53" s="782"/>
      <c r="D53" s="214" t="s">
        <v>35</v>
      </c>
      <c r="E53" s="245">
        <v>0</v>
      </c>
      <c r="F53" s="172"/>
      <c r="G53" s="172"/>
      <c r="H53" s="432">
        <f t="shared" si="7"/>
        <v>0</v>
      </c>
      <c r="I53" s="172"/>
      <c r="J53" s="172"/>
      <c r="K53" s="432">
        <f t="shared" si="8"/>
        <v>0</v>
      </c>
      <c r="L53" s="101">
        <f t="shared" si="9"/>
        <v>0</v>
      </c>
      <c r="M53" s="101">
        <f t="shared" si="10"/>
        <v>0</v>
      </c>
      <c r="N53" s="101">
        <f t="shared" si="11"/>
        <v>0</v>
      </c>
    </row>
    <row r="54" spans="1:14" ht="14.25" customHeight="1">
      <c r="A54" s="19"/>
      <c r="B54" s="781" t="s">
        <v>160</v>
      </c>
      <c r="C54" s="782"/>
      <c r="D54" s="214" t="s">
        <v>35</v>
      </c>
      <c r="E54" s="245">
        <v>0</v>
      </c>
      <c r="F54" s="113">
        <f>F52</f>
        <v>119550</v>
      </c>
      <c r="G54" s="507"/>
      <c r="H54" s="432">
        <f t="shared" si="7"/>
        <v>119550</v>
      </c>
      <c r="I54" s="113">
        <f>I52</f>
        <v>119560</v>
      </c>
      <c r="J54" s="507"/>
      <c r="K54" s="432">
        <f t="shared" si="8"/>
        <v>119560</v>
      </c>
      <c r="L54" s="101">
        <f t="shared" si="9"/>
        <v>10</v>
      </c>
      <c r="M54" s="101">
        <f t="shared" si="10"/>
        <v>0</v>
      </c>
      <c r="N54" s="101">
        <f t="shared" si="11"/>
        <v>10</v>
      </c>
    </row>
    <row r="55" spans="1:14" ht="30" customHeight="1">
      <c r="A55" s="19"/>
      <c r="B55" s="781" t="s">
        <v>254</v>
      </c>
      <c r="C55" s="782"/>
      <c r="D55" s="214" t="s">
        <v>38</v>
      </c>
      <c r="E55" s="245">
        <v>0</v>
      </c>
      <c r="F55" s="111">
        <v>372</v>
      </c>
      <c r="G55" s="553"/>
      <c r="H55" s="432">
        <f t="shared" si="7"/>
        <v>372</v>
      </c>
      <c r="I55" s="111">
        <v>372</v>
      </c>
      <c r="J55" s="553"/>
      <c r="K55" s="432">
        <f t="shared" si="8"/>
        <v>372</v>
      </c>
      <c r="L55" s="101">
        <f t="shared" si="9"/>
        <v>0</v>
      </c>
      <c r="M55" s="101">
        <f t="shared" si="10"/>
        <v>0</v>
      </c>
      <c r="N55" s="101">
        <f t="shared" si="11"/>
        <v>0</v>
      </c>
    </row>
    <row r="56" spans="1:14" ht="14.25" customHeight="1">
      <c r="A56" s="19"/>
      <c r="B56" s="781" t="s">
        <v>255</v>
      </c>
      <c r="C56" s="782"/>
      <c r="D56" s="214" t="s">
        <v>20</v>
      </c>
      <c r="E56" s="245">
        <v>0</v>
      </c>
      <c r="F56" s="554"/>
      <c r="G56" s="555">
        <f>G25</f>
        <v>151000</v>
      </c>
      <c r="H56" s="432">
        <f t="shared" si="7"/>
        <v>151000</v>
      </c>
      <c r="I56" s="554"/>
      <c r="J56" s="555">
        <f>J25</f>
        <v>245166.8</v>
      </c>
      <c r="K56" s="432">
        <f t="shared" si="8"/>
        <v>245166.8</v>
      </c>
      <c r="L56" s="101">
        <f t="shared" si="9"/>
        <v>0</v>
      </c>
      <c r="M56" s="101">
        <f t="shared" si="10"/>
        <v>94166.79999999999</v>
      </c>
      <c r="N56" s="101">
        <f t="shared" si="11"/>
        <v>94166.79999999999</v>
      </c>
    </row>
    <row r="57" spans="1:14" ht="15" customHeight="1">
      <c r="A57" s="19"/>
      <c r="B57" s="781" t="s">
        <v>246</v>
      </c>
      <c r="C57" s="782"/>
      <c r="D57" s="214" t="s">
        <v>20</v>
      </c>
      <c r="E57" s="245">
        <v>0</v>
      </c>
      <c r="F57" s="172"/>
      <c r="G57" s="172"/>
      <c r="H57" s="432">
        <f t="shared" si="7"/>
        <v>0</v>
      </c>
      <c r="I57" s="116"/>
      <c r="J57" s="556"/>
      <c r="K57" s="432">
        <f t="shared" si="8"/>
        <v>0</v>
      </c>
      <c r="L57" s="101">
        <f t="shared" si="9"/>
        <v>0</v>
      </c>
      <c r="M57" s="101">
        <f t="shared" si="10"/>
        <v>0</v>
      </c>
      <c r="N57" s="101">
        <f t="shared" si="11"/>
        <v>0</v>
      </c>
    </row>
    <row r="58" spans="1:14" ht="14.25" customHeight="1">
      <c r="A58" s="19"/>
      <c r="B58" s="781" t="s">
        <v>37</v>
      </c>
      <c r="C58" s="782"/>
      <c r="D58" s="214" t="s">
        <v>39</v>
      </c>
      <c r="E58" s="245">
        <v>0</v>
      </c>
      <c r="F58" s="225"/>
      <c r="G58" s="225"/>
      <c r="H58" s="198">
        <f t="shared" si="7"/>
        <v>0</v>
      </c>
      <c r="I58" s="214"/>
      <c r="J58" s="245"/>
      <c r="K58" s="198">
        <f t="shared" si="8"/>
        <v>0</v>
      </c>
      <c r="L58" s="202">
        <f t="shared" si="9"/>
        <v>0</v>
      </c>
      <c r="M58" s="202">
        <f t="shared" si="10"/>
        <v>0</v>
      </c>
      <c r="N58" s="202">
        <f t="shared" si="11"/>
        <v>0</v>
      </c>
    </row>
    <row r="59" spans="1:14" ht="14.25" customHeight="1">
      <c r="A59" s="293"/>
      <c r="B59" s="984" t="s">
        <v>351</v>
      </c>
      <c r="C59" s="985"/>
      <c r="D59" s="985"/>
      <c r="E59" s="985"/>
      <c r="F59" s="985"/>
      <c r="G59" s="985"/>
      <c r="H59" s="985"/>
      <c r="I59" s="985"/>
      <c r="J59" s="985"/>
      <c r="K59" s="985"/>
      <c r="L59" s="985"/>
      <c r="M59" s="985"/>
      <c r="N59" s="986"/>
    </row>
    <row r="60" spans="1:14" ht="12.75" customHeight="1">
      <c r="A60" s="224">
        <v>3</v>
      </c>
      <c r="B60" s="783" t="s">
        <v>200</v>
      </c>
      <c r="C60" s="807"/>
      <c r="D60" s="291"/>
      <c r="E60" s="291"/>
      <c r="F60" s="291"/>
      <c r="G60" s="291"/>
      <c r="H60" s="291"/>
      <c r="I60" s="291"/>
      <c r="J60" s="291"/>
      <c r="K60" s="291"/>
      <c r="L60" s="291"/>
      <c r="M60" s="291"/>
      <c r="N60" s="294"/>
    </row>
    <row r="61" spans="1:14" ht="12.75" customHeight="1">
      <c r="A61" s="19"/>
      <c r="B61" s="781" t="s">
        <v>40</v>
      </c>
      <c r="C61" s="869"/>
      <c r="D61" s="72" t="s">
        <v>42</v>
      </c>
      <c r="E61" s="307"/>
      <c r="F61" s="225"/>
      <c r="G61" s="225"/>
      <c r="H61" s="225"/>
      <c r="I61" s="151"/>
      <c r="J61" s="675"/>
      <c r="K61" s="676"/>
      <c r="L61" s="202">
        <f aca="true" t="shared" si="12" ref="L61:N63">I61-F61</f>
        <v>0</v>
      </c>
      <c r="M61" s="202">
        <f t="shared" si="12"/>
        <v>0</v>
      </c>
      <c r="N61" s="202">
        <f t="shared" si="12"/>
        <v>0</v>
      </c>
    </row>
    <row r="62" spans="1:14" ht="14.25" customHeight="1">
      <c r="A62" s="19"/>
      <c r="B62" s="781" t="s">
        <v>158</v>
      </c>
      <c r="C62" s="869"/>
      <c r="D62" s="72" t="s">
        <v>42</v>
      </c>
      <c r="E62" s="259" t="s">
        <v>82</v>
      </c>
      <c r="F62" s="512">
        <f>F49/F52</f>
        <v>33.57256378084484</v>
      </c>
      <c r="G62" s="578">
        <f>G56/F52</f>
        <v>1.2630698452530322</v>
      </c>
      <c r="H62" s="677">
        <f>H29/F52</f>
        <v>37.20869928900042</v>
      </c>
      <c r="I62" s="512">
        <f>I49/I52</f>
        <v>33.316109066577454</v>
      </c>
      <c r="J62" s="578">
        <f>J56/I52</f>
        <v>2.050575443292071</v>
      </c>
      <c r="K62" s="677">
        <f>K29/I52</f>
        <v>37.731053864168615</v>
      </c>
      <c r="L62" s="566">
        <f t="shared" si="12"/>
        <v>-0.25645471426738453</v>
      </c>
      <c r="M62" s="547">
        <f t="shared" si="12"/>
        <v>0.7875055980390386</v>
      </c>
      <c r="N62" s="547">
        <f t="shared" si="12"/>
        <v>0.522354575168194</v>
      </c>
    </row>
    <row r="63" spans="1:14" ht="15.75" customHeight="1">
      <c r="A63" s="19"/>
      <c r="B63" s="781" t="s">
        <v>58</v>
      </c>
      <c r="C63" s="869"/>
      <c r="D63" s="72" t="s">
        <v>42</v>
      </c>
      <c r="E63" s="259" t="s">
        <v>82</v>
      </c>
      <c r="F63" s="548">
        <f>F49/F55</f>
        <v>10789.247311827958</v>
      </c>
      <c r="G63" s="549">
        <f>G29/F55</f>
        <v>1168.5483870967741</v>
      </c>
      <c r="H63" s="549">
        <f>H29/F55</f>
        <v>11957.79569892473</v>
      </c>
      <c r="I63" s="550">
        <f>I49/I55</f>
        <v>10707.725806451614</v>
      </c>
      <c r="J63" s="551">
        <f>J29/I55</f>
        <v>1418.9537634408603</v>
      </c>
      <c r="K63" s="552">
        <f>K29/I55</f>
        <v>12126.679569892473</v>
      </c>
      <c r="L63" s="493">
        <f t="shared" si="12"/>
        <v>-81.52150537634407</v>
      </c>
      <c r="M63" s="101">
        <f t="shared" si="12"/>
        <v>250.4053763440861</v>
      </c>
      <c r="N63" s="101">
        <f t="shared" si="12"/>
        <v>168.88387096774204</v>
      </c>
    </row>
    <row r="64" spans="1:14" ht="12.75" customHeight="1">
      <c r="A64" s="293"/>
      <c r="B64" s="973" t="s">
        <v>127</v>
      </c>
      <c r="C64" s="974"/>
      <c r="D64" s="974"/>
      <c r="E64" s="974"/>
      <c r="F64" s="974"/>
      <c r="G64" s="974"/>
      <c r="H64" s="974"/>
      <c r="I64" s="974"/>
      <c r="J64" s="974"/>
      <c r="K64" s="974"/>
      <c r="L64" s="974"/>
      <c r="M64" s="974"/>
      <c r="N64" s="975"/>
    </row>
    <row r="65" spans="1:18" ht="13.5" customHeight="1">
      <c r="A65" s="242">
        <v>4</v>
      </c>
      <c r="B65" s="783" t="s">
        <v>204</v>
      </c>
      <c r="C65" s="807"/>
      <c r="D65" s="291"/>
      <c r="E65" s="291"/>
      <c r="F65" s="291"/>
      <c r="G65" s="291"/>
      <c r="H65" s="291"/>
      <c r="I65" s="291"/>
      <c r="J65" s="291"/>
      <c r="K65" s="291"/>
      <c r="L65" s="291"/>
      <c r="M65" s="291"/>
      <c r="N65" s="294"/>
      <c r="Q65" s="92"/>
      <c r="R65" s="92"/>
    </row>
    <row r="66" spans="1:18" ht="28.5" customHeight="1">
      <c r="A66" s="19"/>
      <c r="B66" s="915" t="s">
        <v>325</v>
      </c>
      <c r="C66" s="940"/>
      <c r="D66" s="35" t="s">
        <v>27</v>
      </c>
      <c r="E66" s="72" t="s">
        <v>82</v>
      </c>
      <c r="F66" s="76"/>
      <c r="G66" s="76"/>
      <c r="H66" s="308">
        <v>0.04</v>
      </c>
      <c r="I66" s="35"/>
      <c r="J66" s="292"/>
      <c r="K66" s="308">
        <v>0.04</v>
      </c>
      <c r="L66" s="202">
        <f>I66-F66</f>
        <v>0</v>
      </c>
      <c r="M66" s="202">
        <f>J66-G66</f>
        <v>0</v>
      </c>
      <c r="N66" s="202">
        <f>K66-H66</f>
        <v>0</v>
      </c>
      <c r="Q66" s="92"/>
      <c r="R66" s="92"/>
    </row>
    <row r="67" spans="1:18" ht="16.5" customHeight="1">
      <c r="A67" s="296" t="s">
        <v>84</v>
      </c>
      <c r="B67" s="980" t="str">
        <f>B26</f>
        <v>Капітальний ремонт системи опалення спортивного залу Стебницького народного дому по вул. Майдан Шевченка,5/1 у м. Стебнику</v>
      </c>
      <c r="C67" s="981"/>
      <c r="D67" s="981"/>
      <c r="E67" s="981"/>
      <c r="F67" s="981"/>
      <c r="G67" s="981"/>
      <c r="H67" s="981"/>
      <c r="I67" s="981"/>
      <c r="J67" s="981"/>
      <c r="K67" s="981"/>
      <c r="L67" s="981"/>
      <c r="M67" s="981"/>
      <c r="N67" s="983"/>
      <c r="Q67" s="92"/>
      <c r="R67" s="92"/>
    </row>
    <row r="68" spans="1:14" ht="13.5" customHeight="1">
      <c r="A68" s="242">
        <v>1</v>
      </c>
      <c r="B68" s="783" t="s">
        <v>190</v>
      </c>
      <c r="C68" s="784"/>
      <c r="D68" s="291"/>
      <c r="E68" s="291"/>
      <c r="F68" s="291"/>
      <c r="G68" s="291"/>
      <c r="H68" s="291"/>
      <c r="I68" s="291"/>
      <c r="J68" s="291"/>
      <c r="K68" s="291"/>
      <c r="L68" s="291"/>
      <c r="M68" s="291"/>
      <c r="N68" s="291"/>
    </row>
    <row r="69" spans="1:14" ht="27.75" customHeight="1">
      <c r="A69" s="297"/>
      <c r="B69" s="867" t="s">
        <v>257</v>
      </c>
      <c r="C69" s="982"/>
      <c r="D69" s="72" t="s">
        <v>20</v>
      </c>
      <c r="E69" s="259" t="s">
        <v>32</v>
      </c>
      <c r="F69" s="225"/>
      <c r="G69" s="505">
        <f>G26</f>
        <v>51000</v>
      </c>
      <c r="H69" s="534">
        <f>F69+G69</f>
        <v>51000</v>
      </c>
      <c r="I69" s="102"/>
      <c r="J69" s="505">
        <f>J26</f>
        <v>50947</v>
      </c>
      <c r="K69" s="534">
        <f>I69+J69</f>
        <v>50947</v>
      </c>
      <c r="L69" s="101">
        <f>I69-F69</f>
        <v>0</v>
      </c>
      <c r="M69" s="494">
        <f>J69-G69</f>
        <v>-53</v>
      </c>
      <c r="N69" s="494">
        <f>K69-H69</f>
        <v>-53</v>
      </c>
    </row>
    <row r="70" spans="1:14" ht="10.5" customHeight="1">
      <c r="A70" s="232">
        <v>2</v>
      </c>
      <c r="B70" s="783" t="s">
        <v>191</v>
      </c>
      <c r="C70" s="784"/>
      <c r="D70" s="300"/>
      <c r="E70" s="300"/>
      <c r="F70" s="257"/>
      <c r="G70" s="540"/>
      <c r="H70" s="534"/>
      <c r="I70" s="404"/>
      <c r="J70" s="540"/>
      <c r="K70" s="534"/>
      <c r="L70" s="192"/>
      <c r="M70" s="679"/>
      <c r="N70" s="679"/>
    </row>
    <row r="71" spans="1:14" ht="18" customHeight="1">
      <c r="A71" s="297"/>
      <c r="B71" s="143" t="s">
        <v>322</v>
      </c>
      <c r="C71" s="299"/>
      <c r="D71" s="260" t="s">
        <v>38</v>
      </c>
      <c r="E71" s="259" t="s">
        <v>32</v>
      </c>
      <c r="F71" s="252"/>
      <c r="G71" s="505">
        <v>1</v>
      </c>
      <c r="H71" s="534">
        <f>F71+G71</f>
        <v>1</v>
      </c>
      <c r="I71" s="541"/>
      <c r="J71" s="505">
        <v>1</v>
      </c>
      <c r="K71" s="534">
        <f>I71+J71</f>
        <v>1</v>
      </c>
      <c r="L71" s="101">
        <f>I71-F71</f>
        <v>0</v>
      </c>
      <c r="M71" s="494">
        <f>J71-G71</f>
        <v>0</v>
      </c>
      <c r="N71" s="494">
        <f>K71-H71</f>
        <v>0</v>
      </c>
    </row>
    <row r="72" spans="1:14" ht="14.25" customHeight="1">
      <c r="A72" s="224">
        <v>3</v>
      </c>
      <c r="B72" s="783" t="s">
        <v>200</v>
      </c>
      <c r="C72" s="807"/>
      <c r="D72" s="301"/>
      <c r="E72" s="301"/>
      <c r="F72" s="291"/>
      <c r="G72" s="542"/>
      <c r="H72" s="534"/>
      <c r="I72" s="393"/>
      <c r="J72" s="542"/>
      <c r="K72" s="534"/>
      <c r="L72" s="190"/>
      <c r="M72" s="680"/>
      <c r="N72" s="681"/>
    </row>
    <row r="73" spans="1:14" ht="14.25" customHeight="1">
      <c r="A73" s="297"/>
      <c r="B73" s="557" t="s">
        <v>259</v>
      </c>
      <c r="C73" s="271"/>
      <c r="D73" s="72" t="s">
        <v>20</v>
      </c>
      <c r="E73" s="259" t="s">
        <v>32</v>
      </c>
      <c r="F73" s="309"/>
      <c r="G73" s="543">
        <f>G69/G71</f>
        <v>51000</v>
      </c>
      <c r="H73" s="534">
        <f>F73+G73</f>
        <v>51000</v>
      </c>
      <c r="I73" s="116"/>
      <c r="J73" s="543">
        <f>J69/J71</f>
        <v>50947</v>
      </c>
      <c r="K73" s="534">
        <f>I73+J73</f>
        <v>50947</v>
      </c>
      <c r="L73" s="101">
        <f>I73-F73</f>
        <v>0</v>
      </c>
      <c r="M73" s="494">
        <f>J73-G73</f>
        <v>-53</v>
      </c>
      <c r="N73" s="494">
        <f>K73-H73</f>
        <v>-53</v>
      </c>
    </row>
    <row r="74" spans="1:14" ht="10.5" customHeight="1">
      <c r="A74" s="242">
        <v>4</v>
      </c>
      <c r="B74" s="783" t="s">
        <v>204</v>
      </c>
      <c r="C74" s="807"/>
      <c r="D74" s="281"/>
      <c r="E74" s="281"/>
      <c r="F74" s="302"/>
      <c r="G74" s="544"/>
      <c r="H74" s="432">
        <f>F74+G74</f>
        <v>0</v>
      </c>
      <c r="I74" s="171"/>
      <c r="J74" s="171"/>
      <c r="K74" s="544"/>
      <c r="L74" s="544"/>
      <c r="M74" s="544"/>
      <c r="N74" s="545"/>
    </row>
    <row r="75" spans="1:14" ht="11.25" customHeight="1">
      <c r="A75" s="303"/>
      <c r="B75" s="762" t="s">
        <v>86</v>
      </c>
      <c r="C75" s="171"/>
      <c r="D75" s="35" t="s">
        <v>27</v>
      </c>
      <c r="E75" s="259" t="s">
        <v>32</v>
      </c>
      <c r="F75" s="272"/>
      <c r="G75" s="272"/>
      <c r="H75" s="272"/>
      <c r="I75" s="214"/>
      <c r="J75" s="292"/>
      <c r="K75" s="761">
        <v>100</v>
      </c>
      <c r="L75" s="304"/>
      <c r="M75" s="304"/>
      <c r="N75" s="71"/>
    </row>
    <row r="76" spans="1:14" ht="11.25" customHeight="1">
      <c r="A76" s="303"/>
      <c r="B76" s="963" t="s">
        <v>162</v>
      </c>
      <c r="C76" s="963"/>
      <c r="D76" s="963"/>
      <c r="E76" s="963"/>
      <c r="F76" s="963"/>
      <c r="G76" s="963"/>
      <c r="H76" s="963"/>
      <c r="I76" s="963"/>
      <c r="J76" s="963"/>
      <c r="K76" s="963"/>
      <c r="L76" s="963"/>
      <c r="M76" s="963"/>
      <c r="N76" s="963"/>
    </row>
    <row r="77" spans="1:14" ht="13.5" customHeight="1">
      <c r="A77" s="296">
        <v>3</v>
      </c>
      <c r="B77" s="980" t="str">
        <f>B27</f>
        <v>Придбання акустичного обладнання для аматорського колективу циркового мистецтва "Вікторія" Стебницького Народного дому </v>
      </c>
      <c r="C77" s="981"/>
      <c r="D77" s="981"/>
      <c r="E77" s="981"/>
      <c r="F77" s="981"/>
      <c r="G77" s="981"/>
      <c r="H77" s="981"/>
      <c r="I77" s="981"/>
      <c r="J77" s="981"/>
      <c r="K77" s="981"/>
      <c r="L77" s="981"/>
      <c r="M77" s="981"/>
      <c r="N77" s="981"/>
    </row>
    <row r="78" spans="1:14" ht="12.75" customHeight="1">
      <c r="A78" s="242">
        <v>1</v>
      </c>
      <c r="B78" s="783" t="s">
        <v>190</v>
      </c>
      <c r="C78" s="784"/>
      <c r="D78" s="291"/>
      <c r="E78" s="291"/>
      <c r="F78" s="291"/>
      <c r="G78" s="291"/>
      <c r="H78" s="291"/>
      <c r="I78" s="291"/>
      <c r="J78" s="291"/>
      <c r="K78" s="291"/>
      <c r="L78" s="291"/>
      <c r="M78" s="291"/>
      <c r="N78" s="291"/>
    </row>
    <row r="79" spans="1:14" ht="15.75" customHeight="1">
      <c r="A79" s="298"/>
      <c r="B79" s="781" t="s">
        <v>260</v>
      </c>
      <c r="C79" s="869"/>
      <c r="D79" s="214" t="s">
        <v>42</v>
      </c>
      <c r="E79" s="243" t="s">
        <v>32</v>
      </c>
      <c r="F79" s="310"/>
      <c r="G79" s="534">
        <f>G27</f>
        <v>56000</v>
      </c>
      <c r="H79" s="534">
        <f>F79+G79</f>
        <v>56000</v>
      </c>
      <c r="I79" s="535"/>
      <c r="J79" s="536">
        <v>56000</v>
      </c>
      <c r="K79" s="536">
        <v>56000</v>
      </c>
      <c r="L79" s="202">
        <f aca="true" t="shared" si="13" ref="L79:L84">I79-F79</f>
        <v>0</v>
      </c>
      <c r="M79" s="202">
        <f aca="true" t="shared" si="14" ref="M79:M85">J79-G79</f>
        <v>0</v>
      </c>
      <c r="N79" s="202">
        <f aca="true" t="shared" si="15" ref="N79:N85">K79-H79</f>
        <v>0</v>
      </c>
    </row>
    <row r="80" spans="1:14" ht="13.5" customHeight="1">
      <c r="A80" s="232">
        <v>2</v>
      </c>
      <c r="B80" s="783" t="s">
        <v>191</v>
      </c>
      <c r="C80" s="784"/>
      <c r="D80" s="214"/>
      <c r="E80" s="230"/>
      <c r="F80" s="311"/>
      <c r="G80" s="505"/>
      <c r="H80" s="472"/>
      <c r="I80" s="537"/>
      <c r="J80" s="537"/>
      <c r="K80" s="537"/>
      <c r="L80" s="202">
        <f t="shared" si="13"/>
        <v>0</v>
      </c>
      <c r="M80" s="202">
        <f t="shared" si="14"/>
        <v>0</v>
      </c>
      <c r="N80" s="202">
        <f t="shared" si="15"/>
        <v>0</v>
      </c>
    </row>
    <row r="81" spans="1:14" ht="14.25" customHeight="1">
      <c r="A81" s="298"/>
      <c r="B81" s="781" t="s">
        <v>261</v>
      </c>
      <c r="C81" s="782"/>
      <c r="D81" s="250" t="s">
        <v>38</v>
      </c>
      <c r="E81" s="243" t="s">
        <v>32</v>
      </c>
      <c r="F81" s="252"/>
      <c r="G81" s="505">
        <v>1</v>
      </c>
      <c r="H81" s="534">
        <v>1</v>
      </c>
      <c r="I81" s="535"/>
      <c r="J81" s="505">
        <v>1</v>
      </c>
      <c r="K81" s="534">
        <v>1</v>
      </c>
      <c r="L81" s="202">
        <f t="shared" si="13"/>
        <v>0</v>
      </c>
      <c r="M81" s="202">
        <f t="shared" si="14"/>
        <v>0</v>
      </c>
      <c r="N81" s="202">
        <f t="shared" si="15"/>
        <v>0</v>
      </c>
    </row>
    <row r="82" spans="1:14" ht="12" customHeight="1">
      <c r="A82" s="224">
        <v>3</v>
      </c>
      <c r="B82" s="783" t="s">
        <v>200</v>
      </c>
      <c r="C82" s="807"/>
      <c r="D82" s="242"/>
      <c r="E82" s="244"/>
      <c r="F82" s="314"/>
      <c r="G82" s="472"/>
      <c r="H82" s="472"/>
      <c r="I82" s="538"/>
      <c r="J82" s="472"/>
      <c r="K82" s="472"/>
      <c r="L82" s="202">
        <f t="shared" si="13"/>
        <v>0</v>
      </c>
      <c r="M82" s="202">
        <f t="shared" si="14"/>
        <v>0</v>
      </c>
      <c r="N82" s="202">
        <f t="shared" si="15"/>
        <v>0</v>
      </c>
    </row>
    <row r="83" spans="1:19" ht="19.5" customHeight="1">
      <c r="A83" s="298"/>
      <c r="B83" s="557" t="s">
        <v>262</v>
      </c>
      <c r="C83" s="271"/>
      <c r="D83" s="214" t="s">
        <v>42</v>
      </c>
      <c r="E83" s="242" t="s">
        <v>82</v>
      </c>
      <c r="F83" s="310"/>
      <c r="G83" s="539">
        <f>G79/G81</f>
        <v>56000</v>
      </c>
      <c r="H83" s="539">
        <f>H79/H81</f>
        <v>56000</v>
      </c>
      <c r="I83" s="535"/>
      <c r="J83" s="539">
        <f>J79/J81</f>
        <v>56000</v>
      </c>
      <c r="K83" s="539">
        <f>K79/K81</f>
        <v>56000</v>
      </c>
      <c r="L83" s="202">
        <f t="shared" si="13"/>
        <v>0</v>
      </c>
      <c r="M83" s="202">
        <f t="shared" si="14"/>
        <v>0</v>
      </c>
      <c r="N83" s="202">
        <f t="shared" si="15"/>
        <v>0</v>
      </c>
      <c r="Q83" s="92"/>
      <c r="R83" s="92"/>
      <c r="S83" s="92"/>
    </row>
    <row r="84" spans="1:19" ht="13.5" customHeight="1">
      <c r="A84" s="242">
        <v>4</v>
      </c>
      <c r="B84" s="783" t="s">
        <v>204</v>
      </c>
      <c r="C84" s="807"/>
      <c r="D84" s="242"/>
      <c r="E84" s="244"/>
      <c r="F84" s="317"/>
      <c r="G84" s="287"/>
      <c r="H84" s="318"/>
      <c r="I84" s="302"/>
      <c r="J84" s="287"/>
      <c r="K84" s="318"/>
      <c r="L84" s="202">
        <f t="shared" si="13"/>
        <v>0</v>
      </c>
      <c r="M84" s="202">
        <f t="shared" si="14"/>
        <v>0</v>
      </c>
      <c r="N84" s="202">
        <f t="shared" si="15"/>
        <v>0</v>
      </c>
      <c r="Q84" s="92"/>
      <c r="R84" s="92"/>
      <c r="S84" s="92"/>
    </row>
    <row r="85" spans="1:19" ht="27" customHeight="1">
      <c r="A85" s="298"/>
      <c r="B85" s="762" t="s">
        <v>263</v>
      </c>
      <c r="C85" s="763"/>
      <c r="D85" s="250" t="s">
        <v>27</v>
      </c>
      <c r="E85" s="230" t="s">
        <v>82</v>
      </c>
      <c r="F85" s="288"/>
      <c r="G85" s="319"/>
      <c r="H85" s="320">
        <v>0.125</v>
      </c>
      <c r="I85" s="214"/>
      <c r="J85" s="319"/>
      <c r="K85" s="320">
        <v>0.125</v>
      </c>
      <c r="L85" s="202"/>
      <c r="M85" s="202">
        <f t="shared" si="14"/>
        <v>0</v>
      </c>
      <c r="N85" s="202">
        <f t="shared" si="15"/>
        <v>0</v>
      </c>
      <c r="Q85" s="92"/>
      <c r="R85" s="92"/>
      <c r="S85" s="92"/>
    </row>
    <row r="86" spans="1:19" ht="14.25" customHeight="1">
      <c r="A86" s="296">
        <v>4</v>
      </c>
      <c r="B86" s="980" t="str">
        <f>B28</f>
        <v>Кап ремонт сантихнічних вузлів та влаштування гардеробу у фойє Народного дому ім І.Франка</v>
      </c>
      <c r="C86" s="981"/>
      <c r="D86" s="981"/>
      <c r="E86" s="981"/>
      <c r="F86" s="981"/>
      <c r="G86" s="981"/>
      <c r="H86" s="981"/>
      <c r="I86" s="981"/>
      <c r="J86" s="981"/>
      <c r="K86" s="981"/>
      <c r="L86" s="981"/>
      <c r="M86" s="981"/>
      <c r="N86" s="981"/>
      <c r="Q86" s="92"/>
      <c r="R86" s="92"/>
      <c r="S86" s="92"/>
    </row>
    <row r="87" spans="1:19" ht="11.25" customHeight="1">
      <c r="A87" s="370">
        <v>1</v>
      </c>
      <c r="B87" s="807" t="s">
        <v>190</v>
      </c>
      <c r="C87" s="784"/>
      <c r="D87" s="291"/>
      <c r="E87" s="291"/>
      <c r="F87" s="291"/>
      <c r="G87" s="291"/>
      <c r="H87" s="291"/>
      <c r="I87" s="291"/>
      <c r="J87" s="291"/>
      <c r="K87" s="291"/>
      <c r="L87" s="202">
        <f aca="true" t="shared" si="16" ref="L87:L95">I87-F87</f>
        <v>0</v>
      </c>
      <c r="M87" s="202">
        <f aca="true" t="shared" si="17" ref="M87:M95">J87-G87</f>
        <v>0</v>
      </c>
      <c r="N87" s="202">
        <f aca="true" t="shared" si="18" ref="N87:N95">K87-H87</f>
        <v>0</v>
      </c>
      <c r="Q87" s="92"/>
      <c r="R87" s="92"/>
      <c r="S87" s="92"/>
    </row>
    <row r="88" spans="1:19" ht="12" customHeight="1">
      <c r="A88" s="19"/>
      <c r="B88" s="982" t="s">
        <v>264</v>
      </c>
      <c r="C88" s="868"/>
      <c r="D88" s="214" t="s">
        <v>42</v>
      </c>
      <c r="E88" s="243" t="s">
        <v>32</v>
      </c>
      <c r="F88" s="310"/>
      <c r="G88" s="534">
        <f>G28</f>
        <v>176700</v>
      </c>
      <c r="H88" s="534">
        <f>G88</f>
        <v>176700</v>
      </c>
      <c r="I88" s="128"/>
      <c r="J88" s="534">
        <f>J28</f>
        <v>175737</v>
      </c>
      <c r="K88" s="534">
        <f>J88</f>
        <v>175737</v>
      </c>
      <c r="L88" s="101">
        <f t="shared" si="16"/>
        <v>0</v>
      </c>
      <c r="M88" s="494">
        <f t="shared" si="17"/>
        <v>-963</v>
      </c>
      <c r="N88" s="496">
        <f t="shared" si="18"/>
        <v>-963</v>
      </c>
      <c r="Q88" s="92"/>
      <c r="R88" s="92"/>
      <c r="S88" s="92"/>
    </row>
    <row r="89" spans="1:19" ht="11.25" customHeight="1">
      <c r="A89" s="232">
        <v>2</v>
      </c>
      <c r="B89" s="807" t="s">
        <v>191</v>
      </c>
      <c r="C89" s="784"/>
      <c r="D89" s="214"/>
      <c r="E89" s="230"/>
      <c r="F89" s="311"/>
      <c r="G89" s="533"/>
      <c r="H89" s="465"/>
      <c r="I89" s="192"/>
      <c r="J89" s="533"/>
      <c r="K89" s="465"/>
      <c r="L89" s="101">
        <f t="shared" si="16"/>
        <v>0</v>
      </c>
      <c r="M89" s="494">
        <f t="shared" si="17"/>
        <v>0</v>
      </c>
      <c r="N89" s="496">
        <f t="shared" si="18"/>
        <v>0</v>
      </c>
      <c r="Q89" s="92"/>
      <c r="R89" s="92"/>
      <c r="S89" s="92"/>
    </row>
    <row r="90" spans="1:19" ht="13.5" customHeight="1">
      <c r="A90" s="19"/>
      <c r="B90" s="390" t="s">
        <v>258</v>
      </c>
      <c r="C90" s="225"/>
      <c r="D90" s="250" t="s">
        <v>38</v>
      </c>
      <c r="E90" s="243" t="s">
        <v>32</v>
      </c>
      <c r="F90" s="252"/>
      <c r="G90" s="505">
        <v>1</v>
      </c>
      <c r="H90" s="534">
        <v>1</v>
      </c>
      <c r="I90" s="128"/>
      <c r="J90" s="505">
        <v>1</v>
      </c>
      <c r="K90" s="534">
        <v>1</v>
      </c>
      <c r="L90" s="101">
        <f t="shared" si="16"/>
        <v>0</v>
      </c>
      <c r="M90" s="494">
        <f t="shared" si="17"/>
        <v>0</v>
      </c>
      <c r="N90" s="496">
        <f t="shared" si="18"/>
        <v>0</v>
      </c>
      <c r="Q90" s="92"/>
      <c r="R90" s="92"/>
      <c r="S90" s="92"/>
    </row>
    <row r="91" spans="1:19" ht="13.5" customHeight="1">
      <c r="A91" s="224">
        <v>3</v>
      </c>
      <c r="B91" s="807" t="s">
        <v>200</v>
      </c>
      <c r="C91" s="807"/>
      <c r="D91" s="242"/>
      <c r="E91" s="244"/>
      <c r="F91" s="314"/>
      <c r="G91" s="472"/>
      <c r="H91" s="465"/>
      <c r="I91" s="190"/>
      <c r="J91" s="472"/>
      <c r="K91" s="465"/>
      <c r="L91" s="101">
        <f t="shared" si="16"/>
        <v>0</v>
      </c>
      <c r="M91" s="494">
        <f t="shared" si="17"/>
        <v>0</v>
      </c>
      <c r="N91" s="496">
        <f t="shared" si="18"/>
        <v>0</v>
      </c>
      <c r="Q91" s="92"/>
      <c r="R91" s="92"/>
      <c r="S91" s="92"/>
    </row>
    <row r="92" spans="1:19" ht="14.25" customHeight="1">
      <c r="A92" s="19"/>
      <c r="B92" s="390" t="s">
        <v>259</v>
      </c>
      <c r="C92" s="305"/>
      <c r="D92" s="214" t="s">
        <v>42</v>
      </c>
      <c r="E92" s="242" t="s">
        <v>82</v>
      </c>
      <c r="F92" s="310"/>
      <c r="G92" s="539">
        <f>G88/G90</f>
        <v>176700</v>
      </c>
      <c r="H92" s="539">
        <f>H88/H90</f>
        <v>176700</v>
      </c>
      <c r="I92" s="128"/>
      <c r="J92" s="539">
        <f>J88/J90</f>
        <v>175737</v>
      </c>
      <c r="K92" s="539">
        <f>K88/K90</f>
        <v>175737</v>
      </c>
      <c r="L92" s="101">
        <f t="shared" si="16"/>
        <v>0</v>
      </c>
      <c r="M92" s="494">
        <f t="shared" si="17"/>
        <v>-963</v>
      </c>
      <c r="N92" s="496">
        <f t="shared" si="18"/>
        <v>-963</v>
      </c>
      <c r="Q92" s="92"/>
      <c r="R92" s="92"/>
      <c r="S92" s="92"/>
    </row>
    <row r="93" spans="1:19" ht="16.5" customHeight="1">
      <c r="A93" s="213"/>
      <c r="B93" s="963" t="s">
        <v>162</v>
      </c>
      <c r="C93" s="963"/>
      <c r="D93" s="963"/>
      <c r="E93" s="963"/>
      <c r="F93" s="963"/>
      <c r="G93" s="963"/>
      <c r="H93" s="963"/>
      <c r="I93" s="963"/>
      <c r="J93" s="963"/>
      <c r="K93" s="963"/>
      <c r="L93" s="963"/>
      <c r="M93" s="963"/>
      <c r="N93" s="963"/>
      <c r="Q93" s="92"/>
      <c r="R93" s="92"/>
      <c r="S93" s="92"/>
    </row>
    <row r="94" spans="1:19" ht="11.25" customHeight="1">
      <c r="A94" s="370">
        <v>4</v>
      </c>
      <c r="B94" s="807" t="s">
        <v>204</v>
      </c>
      <c r="C94" s="807"/>
      <c r="D94" s="272"/>
      <c r="E94" s="272"/>
      <c r="F94" s="272"/>
      <c r="G94" s="171"/>
      <c r="H94" s="171"/>
      <c r="I94" s="171"/>
      <c r="J94" s="171"/>
      <c r="K94" s="171"/>
      <c r="L94" s="101">
        <f t="shared" si="16"/>
        <v>0</v>
      </c>
      <c r="M94" s="494">
        <f t="shared" si="17"/>
        <v>0</v>
      </c>
      <c r="N94" s="494">
        <f t="shared" si="18"/>
        <v>0</v>
      </c>
      <c r="Q94" s="92"/>
      <c r="R94" s="92"/>
      <c r="S94" s="92"/>
    </row>
    <row r="95" spans="1:19" ht="12.75" customHeight="1">
      <c r="A95" s="19"/>
      <c r="B95" s="763" t="s">
        <v>86</v>
      </c>
      <c r="C95" s="248"/>
      <c r="D95" s="250" t="s">
        <v>27</v>
      </c>
      <c r="E95" s="230" t="s">
        <v>82</v>
      </c>
      <c r="F95" s="272"/>
      <c r="G95" s="171"/>
      <c r="H95" s="421">
        <v>1</v>
      </c>
      <c r="I95" s="128"/>
      <c r="J95" s="171"/>
      <c r="K95" s="421">
        <v>1</v>
      </c>
      <c r="L95" s="101">
        <f t="shared" si="16"/>
        <v>0</v>
      </c>
      <c r="M95" s="101">
        <f t="shared" si="17"/>
        <v>0</v>
      </c>
      <c r="N95" s="101">
        <f t="shared" si="18"/>
        <v>0</v>
      </c>
      <c r="Q95" s="92"/>
      <c r="R95" s="92"/>
      <c r="S95" s="92"/>
    </row>
    <row r="96" spans="1:19" ht="12.75" customHeight="1">
      <c r="A96" s="19"/>
      <c r="B96" s="963"/>
      <c r="C96" s="963"/>
      <c r="D96" s="963"/>
      <c r="E96" s="963"/>
      <c r="F96" s="963"/>
      <c r="G96" s="963"/>
      <c r="H96" s="963"/>
      <c r="I96" s="963"/>
      <c r="J96" s="963"/>
      <c r="K96" s="963"/>
      <c r="L96" s="963"/>
      <c r="M96" s="963"/>
      <c r="N96" s="963"/>
      <c r="Q96" s="92"/>
      <c r="R96" s="92"/>
      <c r="S96" s="92"/>
    </row>
    <row r="97" spans="1:14" ht="12.75">
      <c r="A97" s="18" t="s">
        <v>11</v>
      </c>
      <c r="B97" s="18"/>
      <c r="C97" s="18"/>
      <c r="D97" s="18"/>
      <c r="E97" s="18"/>
      <c r="F97" s="18"/>
      <c r="G97" s="18"/>
      <c r="H97" s="18"/>
      <c r="I97" s="18"/>
      <c r="J97" s="18"/>
      <c r="K97" s="18"/>
      <c r="L97" s="18"/>
      <c r="M97" s="18"/>
      <c r="N97" s="18"/>
    </row>
    <row r="98" spans="1:14" ht="12.75">
      <c r="A98" s="18" t="s">
        <v>12</v>
      </c>
      <c r="B98" s="18"/>
      <c r="C98" s="18"/>
      <c r="D98" s="18"/>
      <c r="E98" s="18"/>
      <c r="F98" s="18"/>
      <c r="G98" s="18"/>
      <c r="H98" s="51" t="s">
        <v>163</v>
      </c>
      <c r="I98" s="18"/>
      <c r="J98" s="18"/>
      <c r="K98" s="18"/>
      <c r="L98" s="18"/>
      <c r="M98" s="18"/>
      <c r="N98" s="18"/>
    </row>
    <row r="99" spans="1:14" ht="11.25" customHeight="1">
      <c r="A99" s="48" t="s">
        <v>102</v>
      </c>
      <c r="B99" s="18"/>
      <c r="C99" s="18"/>
      <c r="D99" s="18"/>
      <c r="E99" s="18"/>
      <c r="F99" s="18"/>
      <c r="G99" s="18"/>
      <c r="H99" s="18"/>
      <c r="I99" s="18"/>
      <c r="J99" s="18"/>
      <c r="K99" s="18"/>
      <c r="L99" s="18"/>
      <c r="M99" s="18"/>
      <c r="N99" s="18"/>
    </row>
    <row r="100" spans="1:14" ht="12.75">
      <c r="A100" s="18" t="s">
        <v>13</v>
      </c>
      <c r="B100" s="18"/>
      <c r="C100" s="18"/>
      <c r="D100" s="18"/>
      <c r="E100" s="18"/>
      <c r="F100" s="18"/>
      <c r="G100" s="18"/>
      <c r="H100" s="18"/>
      <c r="I100" s="18"/>
      <c r="J100" s="18"/>
      <c r="K100" s="18"/>
      <c r="L100" s="18"/>
      <c r="M100" s="18"/>
      <c r="N100" s="18"/>
    </row>
    <row r="101" spans="1:14" ht="12.75">
      <c r="A101" s="18" t="s">
        <v>14</v>
      </c>
      <c r="B101" s="18"/>
      <c r="C101" s="18"/>
      <c r="D101" s="18"/>
      <c r="E101" s="18"/>
      <c r="F101" s="18"/>
      <c r="G101" s="18"/>
      <c r="H101" s="51" t="s">
        <v>164</v>
      </c>
      <c r="I101" s="18"/>
      <c r="J101" s="18"/>
      <c r="K101" s="18"/>
      <c r="L101" s="18"/>
      <c r="M101" s="18"/>
      <c r="N101" s="18"/>
    </row>
    <row r="102" spans="1:14" ht="12.75">
      <c r="A102" s="18"/>
      <c r="B102" s="18"/>
      <c r="C102" s="18"/>
      <c r="D102" s="18"/>
      <c r="E102" s="18"/>
      <c r="F102" s="18"/>
      <c r="G102" s="18"/>
      <c r="H102" s="18"/>
      <c r="I102" s="18"/>
      <c r="J102" s="18"/>
      <c r="K102" s="18"/>
      <c r="L102" s="18"/>
      <c r="M102" s="18"/>
      <c r="N102" s="18"/>
    </row>
    <row r="103" spans="1:14" ht="12.75">
      <c r="A103" s="18"/>
      <c r="B103" s="18"/>
      <c r="C103" s="18"/>
      <c r="D103" s="18"/>
      <c r="E103" s="18"/>
      <c r="F103" s="18"/>
      <c r="G103" s="18"/>
      <c r="H103" s="18"/>
      <c r="I103" s="18"/>
      <c r="J103" s="18"/>
      <c r="K103" s="18"/>
      <c r="L103" s="18"/>
      <c r="M103" s="18"/>
      <c r="N103" s="18"/>
    </row>
    <row r="104" spans="1:14" ht="12.75">
      <c r="A104" s="18"/>
      <c r="B104" s="18"/>
      <c r="C104" s="18"/>
      <c r="D104" s="18"/>
      <c r="E104" s="18"/>
      <c r="F104" s="18"/>
      <c r="G104" s="18"/>
      <c r="H104" s="18"/>
      <c r="I104" s="18"/>
      <c r="J104" s="18"/>
      <c r="K104" s="18"/>
      <c r="L104" s="18"/>
      <c r="M104" s="18"/>
      <c r="N104" s="18"/>
    </row>
    <row r="105" spans="1:14" ht="12.75">
      <c r="A105" s="18"/>
      <c r="B105" s="18"/>
      <c r="C105" s="18"/>
      <c r="D105" s="18"/>
      <c r="E105" s="18"/>
      <c r="F105" s="18"/>
      <c r="G105" s="18"/>
      <c r="H105" s="18"/>
      <c r="I105" s="18"/>
      <c r="J105" s="18"/>
      <c r="K105" s="18"/>
      <c r="L105" s="18"/>
      <c r="M105" s="18"/>
      <c r="N105" s="18"/>
    </row>
    <row r="106" spans="1:14" ht="12.75">
      <c r="A106" s="18"/>
      <c r="B106" s="18"/>
      <c r="C106" s="18"/>
      <c r="D106" s="18"/>
      <c r="E106" s="18"/>
      <c r="F106" s="18"/>
      <c r="G106" s="18"/>
      <c r="H106" s="18"/>
      <c r="I106" s="18"/>
      <c r="J106" s="18"/>
      <c r="K106" s="18"/>
      <c r="L106" s="18"/>
      <c r="M106" s="18"/>
      <c r="N106" s="18"/>
    </row>
  </sheetData>
  <sheetProtection/>
  <mergeCells count="85">
    <mergeCell ref="B96:N96"/>
    <mergeCell ref="B59:N59"/>
    <mergeCell ref="B60:C60"/>
    <mergeCell ref="B55:C55"/>
    <mergeCell ref="B66:C66"/>
    <mergeCell ref="I32:K32"/>
    <mergeCell ref="B47:C47"/>
    <mergeCell ref="B48:C48"/>
    <mergeCell ref="B49:C49"/>
    <mergeCell ref="B51:C51"/>
    <mergeCell ref="B52:C52"/>
    <mergeCell ref="B32:E33"/>
    <mergeCell ref="B43:C43"/>
    <mergeCell ref="B40:N40"/>
    <mergeCell ref="I37:K37"/>
    <mergeCell ref="L32:N32"/>
    <mergeCell ref="B34:E34"/>
    <mergeCell ref="L37:N37"/>
    <mergeCell ref="B39:C39"/>
    <mergeCell ref="B41:C41"/>
    <mergeCell ref="F32:H32"/>
    <mergeCell ref="B67:N67"/>
    <mergeCell ref="B56:C56"/>
    <mergeCell ref="B57:C57"/>
    <mergeCell ref="B58:C58"/>
    <mergeCell ref="B61:C61"/>
    <mergeCell ref="B65:C65"/>
    <mergeCell ref="B68:C68"/>
    <mergeCell ref="B78:C78"/>
    <mergeCell ref="B70:C70"/>
    <mergeCell ref="B80:C80"/>
    <mergeCell ref="B72:C72"/>
    <mergeCell ref="B82:C82"/>
    <mergeCell ref="B69:C69"/>
    <mergeCell ref="B81:C81"/>
    <mergeCell ref="B87:C87"/>
    <mergeCell ref="B89:C89"/>
    <mergeCell ref="B91:C91"/>
    <mergeCell ref="B74:C74"/>
    <mergeCell ref="B84:C84"/>
    <mergeCell ref="B94:C94"/>
    <mergeCell ref="B79:C79"/>
    <mergeCell ref="B77:N77"/>
    <mergeCell ref="B88:C88"/>
    <mergeCell ref="B86:N86"/>
    <mergeCell ref="A4:N4"/>
    <mergeCell ref="A5:M5"/>
    <mergeCell ref="B44:C44"/>
    <mergeCell ref="B45:C45"/>
    <mergeCell ref="B46:C46"/>
    <mergeCell ref="B12:G12"/>
    <mergeCell ref="B13:G13"/>
    <mergeCell ref="A22:A23"/>
    <mergeCell ref="B42:C42"/>
    <mergeCell ref="B37:C38"/>
    <mergeCell ref="B64:N64"/>
    <mergeCell ref="L22:N22"/>
    <mergeCell ref="B24:E24"/>
    <mergeCell ref="I22:K22"/>
    <mergeCell ref="B50:N50"/>
    <mergeCell ref="B26:E26"/>
    <mergeCell ref="B53:C53"/>
    <mergeCell ref="B54:C54"/>
    <mergeCell ref="D37:D38"/>
    <mergeCell ref="E37:E38"/>
    <mergeCell ref="A16:G16"/>
    <mergeCell ref="B17:D17"/>
    <mergeCell ref="B22:E23"/>
    <mergeCell ref="F22:H22"/>
    <mergeCell ref="B62:C62"/>
    <mergeCell ref="B63:C63"/>
    <mergeCell ref="F37:H37"/>
    <mergeCell ref="B29:E29"/>
    <mergeCell ref="A30:N30"/>
    <mergeCell ref="A32:A33"/>
    <mergeCell ref="B27:E27"/>
    <mergeCell ref="B28:E28"/>
    <mergeCell ref="L1:O3"/>
    <mergeCell ref="B93:N93"/>
    <mergeCell ref="B76:N76"/>
    <mergeCell ref="B25:E25"/>
    <mergeCell ref="B18:G18"/>
    <mergeCell ref="B19:G19"/>
    <mergeCell ref="B14:G14"/>
    <mergeCell ref="B15:G15"/>
  </mergeCells>
  <printOptions/>
  <pageMargins left="0.15748031496062992" right="0.15748031496062992" top="0.1968503937007874" bottom="0" header="0.1968503937007874" footer="0.2755905511811024"/>
  <pageSetup fitToHeight="5"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105"/>
  <sheetViews>
    <sheetView zoomScaleSheetLayoutView="85" zoomScalePageLayoutView="0" workbookViewId="0" topLeftCell="B1">
      <selection activeCell="B28" sqref="B28:E28"/>
    </sheetView>
  </sheetViews>
  <sheetFormatPr defaultColWidth="9.00390625" defaultRowHeight="12.75"/>
  <cols>
    <col min="1" max="1" width="4.625" style="0" customWidth="1"/>
    <col min="2" max="2" width="20.75390625" style="0" customWidth="1"/>
    <col min="3" max="3" width="43.375" style="0" customWidth="1"/>
    <col min="4" max="4" width="8.625" style="0" customWidth="1"/>
    <col min="5" max="5" width="15.625" style="0" customWidth="1"/>
    <col min="6" max="6" width="12.125" style="0" customWidth="1"/>
    <col min="7" max="7" width="11.25390625" style="0" customWidth="1"/>
    <col min="8" max="9" width="12.125" style="0" customWidth="1"/>
    <col min="10" max="10" width="11.625" style="0" customWidth="1"/>
    <col min="11" max="12" width="11.75390625" style="0" customWidth="1"/>
    <col min="13" max="13" width="12.625" style="0" customWidth="1"/>
    <col min="14" max="14" width="12.75390625" style="0" customWidth="1"/>
  </cols>
  <sheetData>
    <row r="1" spans="1:15" ht="12" customHeight="1">
      <c r="A1" s="1"/>
      <c r="B1" s="1"/>
      <c r="C1" s="1"/>
      <c r="D1" s="1"/>
      <c r="L1" s="819" t="s">
        <v>170</v>
      </c>
      <c r="M1" s="819"/>
      <c r="N1" s="819"/>
      <c r="O1" s="819"/>
    </row>
    <row r="2" spans="1:15" ht="8.25" customHeight="1">
      <c r="A2" s="1"/>
      <c r="B2" s="1"/>
      <c r="C2" s="1"/>
      <c r="D2" s="1"/>
      <c r="L2" s="819"/>
      <c r="M2" s="819"/>
      <c r="N2" s="819"/>
      <c r="O2" s="819"/>
    </row>
    <row r="3" spans="1:15" ht="10.5" customHeight="1">
      <c r="A3" s="1"/>
      <c r="B3" s="1"/>
      <c r="C3" s="1"/>
      <c r="D3" s="1"/>
      <c r="L3" s="819"/>
      <c r="M3" s="819"/>
      <c r="N3" s="819"/>
      <c r="O3" s="819"/>
    </row>
    <row r="4" spans="1:14" ht="12.75" customHeight="1">
      <c r="A4" s="794" t="s">
        <v>0</v>
      </c>
      <c r="B4" s="794"/>
      <c r="C4" s="794"/>
      <c r="D4" s="794"/>
      <c r="E4" s="794"/>
      <c r="F4" s="794"/>
      <c r="G4" s="794"/>
      <c r="H4" s="794"/>
      <c r="I4" s="794"/>
      <c r="J4" s="794"/>
      <c r="K4" s="794"/>
      <c r="L4" s="794"/>
      <c r="M4" s="794"/>
      <c r="N4" s="794"/>
    </row>
    <row r="5" spans="1:14" ht="13.5">
      <c r="A5" s="794" t="s">
        <v>250</v>
      </c>
      <c r="B5" s="794"/>
      <c r="C5" s="794"/>
      <c r="D5" s="794"/>
      <c r="E5" s="794"/>
      <c r="F5" s="794"/>
      <c r="G5" s="794"/>
      <c r="H5" s="794"/>
      <c r="I5" s="794"/>
      <c r="J5" s="794"/>
      <c r="K5" s="794"/>
      <c r="L5" s="794"/>
      <c r="M5" s="794"/>
      <c r="N5" s="41"/>
    </row>
    <row r="6" spans="1:19" ht="15">
      <c r="A6" s="18" t="s">
        <v>120</v>
      </c>
      <c r="B6" s="110">
        <v>1010000</v>
      </c>
      <c r="C6" s="42" t="s">
        <v>16</v>
      </c>
      <c r="D6" s="110"/>
      <c r="F6" s="43"/>
      <c r="G6" s="43"/>
      <c r="H6" s="43"/>
      <c r="I6" s="43"/>
      <c r="J6" s="43"/>
      <c r="K6" s="43"/>
      <c r="L6" s="43"/>
      <c r="M6" s="68"/>
      <c r="N6" s="68"/>
      <c r="P6" s="96" t="s">
        <v>124</v>
      </c>
      <c r="Q6" s="358">
        <v>1421115.86</v>
      </c>
      <c r="R6" s="359"/>
      <c r="S6" s="359"/>
    </row>
    <row r="7" spans="1:19" ht="10.5" customHeight="1">
      <c r="A7" s="18" t="s">
        <v>73</v>
      </c>
      <c r="B7" s="27" t="s">
        <v>74</v>
      </c>
      <c r="C7" s="682" t="s">
        <v>72</v>
      </c>
      <c r="D7" s="683"/>
      <c r="E7" s="9"/>
      <c r="F7" s="33"/>
      <c r="G7" s="33"/>
      <c r="H7" s="33"/>
      <c r="I7" s="33"/>
      <c r="J7" s="14"/>
      <c r="K7" s="14"/>
      <c r="L7" s="14"/>
      <c r="M7" s="14"/>
      <c r="N7" s="14"/>
      <c r="P7" s="96" t="s">
        <v>125</v>
      </c>
      <c r="Q7" s="358">
        <v>49955</v>
      </c>
      <c r="R7" s="360">
        <f>SUM(Q6:Q7)</f>
        <v>1471070.86</v>
      </c>
      <c r="S7" s="359"/>
    </row>
    <row r="8" spans="1:19" ht="15">
      <c r="A8" s="18" t="s">
        <v>121</v>
      </c>
      <c r="B8" s="110">
        <f>B6</f>
        <v>1010000</v>
      </c>
      <c r="C8" s="42" t="s">
        <v>16</v>
      </c>
      <c r="D8" s="110"/>
      <c r="E8" s="158"/>
      <c r="F8" s="43"/>
      <c r="G8" s="43"/>
      <c r="H8" s="43"/>
      <c r="I8" s="43"/>
      <c r="J8" s="14"/>
      <c r="K8" s="14"/>
      <c r="L8" s="14"/>
      <c r="M8" s="14"/>
      <c r="N8" s="14"/>
      <c r="P8" s="96" t="s">
        <v>126</v>
      </c>
      <c r="Q8" s="359">
        <v>124536.37</v>
      </c>
      <c r="R8" s="359"/>
      <c r="S8" s="359"/>
    </row>
    <row r="9" spans="1:19" ht="10.5" customHeight="1">
      <c r="A9" s="18" t="s">
        <v>75</v>
      </c>
      <c r="B9" s="27" t="s">
        <v>74</v>
      </c>
      <c r="C9" s="30" t="s">
        <v>72</v>
      </c>
      <c r="D9" s="27"/>
      <c r="F9" s="14"/>
      <c r="G9" s="14"/>
      <c r="H9" s="14"/>
      <c r="I9" s="14"/>
      <c r="J9" s="14"/>
      <c r="K9" s="14"/>
      <c r="L9" s="14"/>
      <c r="M9" s="33"/>
      <c r="N9" s="33"/>
      <c r="Q9" s="359">
        <f>SUM(Q6:Q8)</f>
        <v>1595607.23</v>
      </c>
      <c r="R9" s="361">
        <f>Q9/1000</f>
        <v>1595.60723</v>
      </c>
      <c r="S9" s="359"/>
    </row>
    <row r="10" spans="1:20" ht="27" customHeight="1">
      <c r="A10" s="14" t="s">
        <v>119</v>
      </c>
      <c r="B10" s="110">
        <v>1011100</v>
      </c>
      <c r="C10" s="100" t="s">
        <v>103</v>
      </c>
      <c r="D10" s="777" t="s">
        <v>165</v>
      </c>
      <c r="E10" s="777"/>
      <c r="F10" s="777"/>
      <c r="G10" s="777"/>
      <c r="H10" s="777"/>
      <c r="I10" s="777"/>
      <c r="J10" s="777"/>
      <c r="K10" s="777"/>
      <c r="L10" s="777"/>
      <c r="M10" s="777"/>
      <c r="N10" s="777"/>
      <c r="Q10" s="359" t="s">
        <v>280</v>
      </c>
      <c r="R10" s="361"/>
      <c r="S10" s="379" t="s">
        <v>281</v>
      </c>
      <c r="T10" s="380" t="s">
        <v>287</v>
      </c>
    </row>
    <row r="11" spans="1:20" ht="9.75" customHeight="1">
      <c r="A11" s="14" t="s">
        <v>122</v>
      </c>
      <c r="B11" s="27" t="s">
        <v>115</v>
      </c>
      <c r="C11" s="27" t="s">
        <v>116</v>
      </c>
      <c r="D11" s="1015" t="s">
        <v>76</v>
      </c>
      <c r="E11" s="1015"/>
      <c r="F11" s="1015"/>
      <c r="G11" s="1015"/>
      <c r="H11" s="1015"/>
      <c r="I11" s="1015"/>
      <c r="J11" s="1015"/>
      <c r="K11" s="1015"/>
      <c r="L11" s="1015"/>
      <c r="M11" s="1015"/>
      <c r="N11" s="33"/>
      <c r="P11" s="346" t="s">
        <v>124</v>
      </c>
      <c r="Q11" s="362">
        <v>1425336</v>
      </c>
      <c r="R11" s="363"/>
      <c r="S11" s="381">
        <v>1539382</v>
      </c>
      <c r="T11" s="380"/>
    </row>
    <row r="12" spans="1:20" ht="9.75" customHeight="1">
      <c r="A12" s="206">
        <v>4</v>
      </c>
      <c r="B12" s="880" t="s">
        <v>174</v>
      </c>
      <c r="C12" s="880"/>
      <c r="D12" s="880"/>
      <c r="E12" s="880"/>
      <c r="F12" s="880"/>
      <c r="G12" s="880"/>
      <c r="H12" s="14"/>
      <c r="I12" s="14"/>
      <c r="J12" s="33"/>
      <c r="K12" s="33"/>
      <c r="L12" s="33"/>
      <c r="M12" s="33"/>
      <c r="N12" s="33"/>
      <c r="P12" s="346" t="s">
        <v>125</v>
      </c>
      <c r="Q12" s="362">
        <v>73915</v>
      </c>
      <c r="R12" s="362">
        <f>SUM(Q11:Q12)</f>
        <v>1499251</v>
      </c>
      <c r="S12" s="381">
        <v>73915</v>
      </c>
      <c r="T12" s="381">
        <f>SUM(S11:S12)</f>
        <v>1613297</v>
      </c>
    </row>
    <row r="13" spans="1:20" ht="9.75" customHeight="1">
      <c r="A13" s="212" t="s">
        <v>175</v>
      </c>
      <c r="B13" s="932" t="s">
        <v>176</v>
      </c>
      <c r="C13" s="932"/>
      <c r="D13" s="932"/>
      <c r="E13" s="932"/>
      <c r="F13" s="932"/>
      <c r="G13" s="932"/>
      <c r="H13" s="14"/>
      <c r="I13" s="14"/>
      <c r="J13" s="33"/>
      <c r="K13" s="33"/>
      <c r="L13" s="33"/>
      <c r="M13" s="33"/>
      <c r="N13" s="33"/>
      <c r="P13" s="346"/>
      <c r="Q13" s="363">
        <f>SUM(Q11:Q12)</f>
        <v>1499251</v>
      </c>
      <c r="R13" s="365">
        <f>Q13/1000</f>
        <v>1499.251</v>
      </c>
      <c r="S13" s="381">
        <f>SUM(S11:S12)</f>
        <v>1613297</v>
      </c>
      <c r="T13" s="382">
        <f>S13/1000</f>
        <v>1613.297</v>
      </c>
    </row>
    <row r="14" spans="1:20" ht="12" customHeight="1">
      <c r="A14" s="208"/>
      <c r="B14" s="999" t="str">
        <f>B19</f>
        <v>Забезпечення надання початкової музичної освіти,  освіти з образотворчого мистецтва та художнього промислу</v>
      </c>
      <c r="C14" s="1000"/>
      <c r="D14" s="1000"/>
      <c r="E14" s="1000"/>
      <c r="F14" s="1000"/>
      <c r="G14" s="1001"/>
      <c r="H14" s="14"/>
      <c r="I14" s="14"/>
      <c r="J14" s="33"/>
      <c r="K14" s="33"/>
      <c r="L14" s="33"/>
      <c r="M14" s="33"/>
      <c r="N14" s="33"/>
      <c r="P14" s="99"/>
      <c r="S14" s="379"/>
      <c r="T14" s="380"/>
    </row>
    <row r="15" spans="1:20" ht="9.75" customHeight="1">
      <c r="A15" s="206">
        <v>5</v>
      </c>
      <c r="B15" s="880" t="s">
        <v>206</v>
      </c>
      <c r="C15" s="880"/>
      <c r="D15" s="880"/>
      <c r="E15" s="880"/>
      <c r="F15" s="880"/>
      <c r="G15" s="880"/>
      <c r="H15" s="14"/>
      <c r="I15" s="14"/>
      <c r="J15" s="33"/>
      <c r="K15" s="33"/>
      <c r="L15" s="33"/>
      <c r="M15" s="33"/>
      <c r="N15" s="33"/>
      <c r="P15" s="346" t="s">
        <v>126</v>
      </c>
      <c r="Q15" s="363">
        <v>417822</v>
      </c>
      <c r="R15" s="361"/>
      <c r="S15" s="381">
        <v>441345</v>
      </c>
      <c r="T15" s="380"/>
    </row>
    <row r="16" spans="1:20" ht="9.75" customHeight="1">
      <c r="A16" s="206"/>
      <c r="B16" s="994" t="s">
        <v>213</v>
      </c>
      <c r="C16" s="994"/>
      <c r="D16" s="994"/>
      <c r="E16" s="994"/>
      <c r="F16" s="994"/>
      <c r="G16" s="994"/>
      <c r="H16" s="14"/>
      <c r="I16" s="14"/>
      <c r="J16" s="33"/>
      <c r="K16" s="33"/>
      <c r="L16" s="33"/>
      <c r="M16" s="33"/>
      <c r="N16" s="33"/>
      <c r="Q16" s="363">
        <f>SUM(Q13:Q15)</f>
        <v>1917073</v>
      </c>
      <c r="R16" s="365">
        <f>Q16/1000</f>
        <v>1917.073</v>
      </c>
      <c r="S16" s="381">
        <f>SUM(S13:S15)</f>
        <v>2054642</v>
      </c>
      <c r="T16" s="382">
        <f>S16/1000</f>
        <v>2054.642</v>
      </c>
    </row>
    <row r="17" spans="1:19" ht="9.75" customHeight="1">
      <c r="A17" s="206">
        <v>6</v>
      </c>
      <c r="B17" s="881" t="s">
        <v>180</v>
      </c>
      <c r="C17" s="881"/>
      <c r="D17" s="881"/>
      <c r="E17" s="209"/>
      <c r="F17" s="209"/>
      <c r="G17" s="209"/>
      <c r="H17" s="14"/>
      <c r="I17" s="14"/>
      <c r="J17" s="33"/>
      <c r="K17" s="33"/>
      <c r="L17" s="33"/>
      <c r="M17" s="33"/>
      <c r="N17" s="33"/>
      <c r="Q17" s="359"/>
      <c r="R17" s="361"/>
      <c r="S17" s="359"/>
    </row>
    <row r="18" spans="1:19" ht="9.75" customHeight="1">
      <c r="A18" s="212" t="s">
        <v>175</v>
      </c>
      <c r="B18" s="925" t="s">
        <v>181</v>
      </c>
      <c r="C18" s="925"/>
      <c r="D18" s="925"/>
      <c r="E18" s="925"/>
      <c r="F18" s="925"/>
      <c r="G18" s="925"/>
      <c r="H18" s="14"/>
      <c r="I18" s="14"/>
      <c r="J18" s="33"/>
      <c r="K18" s="33"/>
      <c r="L18" s="33"/>
      <c r="M18" s="33"/>
      <c r="N18" s="33"/>
      <c r="Q18" s="359"/>
      <c r="R18" s="361"/>
      <c r="S18" s="359"/>
    </row>
    <row r="19" spans="1:19" ht="9.75" customHeight="1">
      <c r="A19" s="195">
        <v>1</v>
      </c>
      <c r="B19" s="968" t="s">
        <v>45</v>
      </c>
      <c r="C19" s="968"/>
      <c r="D19" s="968"/>
      <c r="E19" s="968"/>
      <c r="F19" s="968"/>
      <c r="G19" s="968"/>
      <c r="H19" s="14"/>
      <c r="I19" s="14"/>
      <c r="J19" s="33"/>
      <c r="K19" s="33"/>
      <c r="L19" s="33"/>
      <c r="M19" s="33"/>
      <c r="N19" s="33"/>
      <c r="Q19" s="359"/>
      <c r="R19" s="361"/>
      <c r="S19" s="359"/>
    </row>
    <row r="20" spans="1:19" ht="9.75" customHeight="1">
      <c r="A20" s="14"/>
      <c r="B20" s="27"/>
      <c r="C20" s="27"/>
      <c r="D20" s="27"/>
      <c r="E20" s="27"/>
      <c r="F20" s="30"/>
      <c r="G20" s="14"/>
      <c r="H20" s="14"/>
      <c r="I20" s="14"/>
      <c r="J20" s="33"/>
      <c r="K20" s="33"/>
      <c r="L20" s="33"/>
      <c r="M20" s="33"/>
      <c r="N20" s="33"/>
      <c r="Q20" s="359"/>
      <c r="R20" s="361"/>
      <c r="S20" s="359"/>
    </row>
    <row r="21" spans="1:19" ht="15">
      <c r="A21" s="176">
        <v>7</v>
      </c>
      <c r="B21" s="14" t="s">
        <v>183</v>
      </c>
      <c r="C21" s="125"/>
      <c r="D21" s="125"/>
      <c r="E21" s="14"/>
      <c r="F21" s="14"/>
      <c r="G21" s="14"/>
      <c r="H21" s="14"/>
      <c r="I21" s="14"/>
      <c r="J21" s="14"/>
      <c r="K21" s="14"/>
      <c r="M21" s="14"/>
      <c r="N21" s="40" t="s">
        <v>184</v>
      </c>
      <c r="P21" s="96"/>
      <c r="Q21" s="361"/>
      <c r="R21" s="361"/>
      <c r="S21" s="359"/>
    </row>
    <row r="22" spans="1:19" ht="9" customHeight="1">
      <c r="A22" s="824" t="s">
        <v>7</v>
      </c>
      <c r="B22" s="785" t="s">
        <v>185</v>
      </c>
      <c r="C22" s="785"/>
      <c r="D22" s="785"/>
      <c r="E22" s="785"/>
      <c r="F22" s="828" t="s">
        <v>238</v>
      </c>
      <c r="G22" s="829"/>
      <c r="H22" s="830"/>
      <c r="I22" s="828" t="s">
        <v>239</v>
      </c>
      <c r="J22" s="829"/>
      <c r="K22" s="830"/>
      <c r="L22" s="828" t="s">
        <v>3</v>
      </c>
      <c r="M22" s="829"/>
      <c r="N22" s="830"/>
      <c r="Q22" s="364"/>
      <c r="R22" s="361"/>
      <c r="S22" s="359"/>
    </row>
    <row r="23" spans="1:19" ht="15" customHeight="1">
      <c r="A23" s="824"/>
      <c r="B23" s="785"/>
      <c r="C23" s="785"/>
      <c r="D23" s="785"/>
      <c r="E23" s="785"/>
      <c r="F23" s="394" t="s">
        <v>4</v>
      </c>
      <c r="G23" s="394" t="s">
        <v>188</v>
      </c>
      <c r="H23" s="394" t="s">
        <v>6</v>
      </c>
      <c r="I23" s="394" t="s">
        <v>4</v>
      </c>
      <c r="J23" s="394" t="s">
        <v>188</v>
      </c>
      <c r="K23" s="394" t="s">
        <v>6</v>
      </c>
      <c r="L23" s="17" t="s">
        <v>4</v>
      </c>
      <c r="M23" s="17" t="s">
        <v>188</v>
      </c>
      <c r="N23" s="17" t="s">
        <v>6</v>
      </c>
      <c r="Q23" s="359"/>
      <c r="R23" s="359"/>
      <c r="S23" s="359"/>
    </row>
    <row r="24" spans="1:14" ht="9" customHeight="1">
      <c r="A24" s="17">
        <v>1</v>
      </c>
      <c r="B24" s="802">
        <v>2</v>
      </c>
      <c r="C24" s="803"/>
      <c r="D24" s="803"/>
      <c r="E24" s="804"/>
      <c r="F24" s="394">
        <v>3</v>
      </c>
      <c r="G24" s="394">
        <v>4</v>
      </c>
      <c r="H24" s="394">
        <v>5</v>
      </c>
      <c r="I24" s="394">
        <v>6</v>
      </c>
      <c r="J24" s="394">
        <v>7</v>
      </c>
      <c r="K24" s="394">
        <v>8</v>
      </c>
      <c r="L24" s="17">
        <v>9</v>
      </c>
      <c r="M24" s="17">
        <v>10</v>
      </c>
      <c r="N24" s="17">
        <v>11</v>
      </c>
    </row>
    <row r="25" spans="1:14" ht="30.75" customHeight="1">
      <c r="A25" s="72">
        <v>1</v>
      </c>
      <c r="B25" s="840" t="s">
        <v>45</v>
      </c>
      <c r="C25" s="841"/>
      <c r="D25" s="841"/>
      <c r="E25" s="842"/>
      <c r="F25" s="497">
        <v>24204400</v>
      </c>
      <c r="G25" s="574">
        <v>1464000</v>
      </c>
      <c r="H25" s="433">
        <f>F25+G25</f>
        <v>25668400</v>
      </c>
      <c r="I25" s="433">
        <v>24184649</v>
      </c>
      <c r="J25" s="574">
        <v>1499251</v>
      </c>
      <c r="K25" s="433">
        <f>I25+J25</f>
        <v>25683900</v>
      </c>
      <c r="L25" s="495">
        <f aca="true" t="shared" si="0" ref="L25:N28">I25-F25</f>
        <v>-19751</v>
      </c>
      <c r="M25" s="356">
        <f t="shared" si="0"/>
        <v>35251</v>
      </c>
      <c r="N25" s="495">
        <f t="shared" si="0"/>
        <v>15500</v>
      </c>
    </row>
    <row r="26" spans="1:14" ht="28.5" customHeight="1">
      <c r="A26" s="72">
        <v>2</v>
      </c>
      <c r="B26" s="825" t="s">
        <v>320</v>
      </c>
      <c r="C26" s="826"/>
      <c r="D26" s="826"/>
      <c r="E26" s="827"/>
      <c r="F26" s="597"/>
      <c r="G26" s="574">
        <v>235820.4</v>
      </c>
      <c r="H26" s="433">
        <f>F26+G26</f>
        <v>235820.4</v>
      </c>
      <c r="I26" s="433"/>
      <c r="J26" s="574">
        <v>212297</v>
      </c>
      <c r="K26" s="433">
        <f>I26+J26</f>
        <v>212297</v>
      </c>
      <c r="L26" s="495">
        <f t="shared" si="0"/>
        <v>0</v>
      </c>
      <c r="M26" s="357">
        <f t="shared" si="0"/>
        <v>-23523.399999999994</v>
      </c>
      <c r="N26" s="495">
        <f t="shared" si="0"/>
        <v>-23523.399999999994</v>
      </c>
    </row>
    <row r="27" spans="1:14" ht="36" customHeight="1">
      <c r="A27" s="72">
        <v>3</v>
      </c>
      <c r="B27" s="825" t="s">
        <v>235</v>
      </c>
      <c r="C27" s="826"/>
      <c r="D27" s="826"/>
      <c r="E27" s="827"/>
      <c r="F27" s="597"/>
      <c r="G27" s="574">
        <v>78000</v>
      </c>
      <c r="H27" s="433">
        <f>F27+G27</f>
        <v>78000</v>
      </c>
      <c r="I27" s="433"/>
      <c r="J27" s="574">
        <v>78000</v>
      </c>
      <c r="K27" s="433">
        <f>I27+J27</f>
        <v>78000</v>
      </c>
      <c r="L27" s="101">
        <f t="shared" si="0"/>
        <v>0</v>
      </c>
      <c r="M27" s="101">
        <f t="shared" si="0"/>
        <v>0</v>
      </c>
      <c r="N27" s="101">
        <f t="shared" si="0"/>
        <v>0</v>
      </c>
    </row>
    <row r="28" spans="1:14" ht="26.25" customHeight="1">
      <c r="A28" s="72">
        <v>4</v>
      </c>
      <c r="B28" s="825" t="s">
        <v>236</v>
      </c>
      <c r="C28" s="826"/>
      <c r="D28" s="826"/>
      <c r="E28" s="827"/>
      <c r="F28" s="673">
        <v>24175</v>
      </c>
      <c r="G28" s="574">
        <v>127525</v>
      </c>
      <c r="H28" s="433">
        <f>F28+G28</f>
        <v>151700</v>
      </c>
      <c r="I28" s="673">
        <v>24175</v>
      </c>
      <c r="J28" s="574">
        <v>127525</v>
      </c>
      <c r="K28" s="433">
        <f>I28+J28</f>
        <v>151700</v>
      </c>
      <c r="L28" s="101">
        <f t="shared" si="0"/>
        <v>0</v>
      </c>
      <c r="M28" s="101">
        <f t="shared" si="0"/>
        <v>0</v>
      </c>
      <c r="N28" s="101">
        <f t="shared" si="0"/>
        <v>0</v>
      </c>
    </row>
    <row r="29" spans="1:14" ht="15">
      <c r="A29" s="213"/>
      <c r="B29" s="785" t="s">
        <v>218</v>
      </c>
      <c r="C29" s="785"/>
      <c r="D29" s="785"/>
      <c r="E29" s="785"/>
      <c r="F29" s="601">
        <f aca="true" t="shared" si="1" ref="F29:N29">SUM(F25:F28)</f>
        <v>24228575</v>
      </c>
      <c r="G29" s="601">
        <f t="shared" si="1"/>
        <v>1905345.4</v>
      </c>
      <c r="H29" s="601">
        <f t="shared" si="1"/>
        <v>26133920.4</v>
      </c>
      <c r="I29" s="601">
        <f t="shared" si="1"/>
        <v>24208824</v>
      </c>
      <c r="J29" s="601">
        <f t="shared" si="1"/>
        <v>1917073</v>
      </c>
      <c r="K29" s="601">
        <f t="shared" si="1"/>
        <v>26125897</v>
      </c>
      <c r="L29" s="495">
        <f t="shared" si="1"/>
        <v>-19751</v>
      </c>
      <c r="M29" s="495">
        <f t="shared" si="1"/>
        <v>11727.600000000006</v>
      </c>
      <c r="N29" s="495">
        <f t="shared" si="1"/>
        <v>-8023.399999999994</v>
      </c>
    </row>
    <row r="30" spans="1:14" ht="12.75">
      <c r="A30" s="786"/>
      <c r="B30" s="786"/>
      <c r="C30" s="786"/>
      <c r="D30" s="786"/>
      <c r="E30" s="786"/>
      <c r="F30" s="786"/>
      <c r="G30" s="786"/>
      <c r="H30" s="786"/>
      <c r="I30" s="786"/>
      <c r="J30" s="786"/>
      <c r="K30" s="786"/>
      <c r="L30" s="786"/>
      <c r="M30" s="786"/>
      <c r="N30" s="786"/>
    </row>
    <row r="31" spans="1:14" ht="15">
      <c r="A31" s="176">
        <v>8</v>
      </c>
      <c r="B31" s="30" t="s">
        <v>186</v>
      </c>
      <c r="C31" s="125"/>
      <c r="D31" s="125"/>
      <c r="E31" s="14"/>
      <c r="F31" s="14"/>
      <c r="G31" s="756">
        <f>SUM(G26:G28)</f>
        <v>441345.4</v>
      </c>
      <c r="H31" s="14"/>
      <c r="I31" s="14"/>
      <c r="J31" s="14"/>
      <c r="K31" s="14"/>
      <c r="M31" s="14"/>
      <c r="N31" s="40" t="s">
        <v>184</v>
      </c>
    </row>
    <row r="32" spans="1:14" ht="8.25" customHeight="1">
      <c r="A32" s="824" t="s">
        <v>7</v>
      </c>
      <c r="B32" s="824" t="s">
        <v>185</v>
      </c>
      <c r="C32" s="824"/>
      <c r="D32" s="824"/>
      <c r="E32" s="824"/>
      <c r="F32" s="788" t="s">
        <v>354</v>
      </c>
      <c r="G32" s="810"/>
      <c r="H32" s="789"/>
      <c r="I32" s="788" t="s">
        <v>2</v>
      </c>
      <c r="J32" s="810"/>
      <c r="K32" s="789"/>
      <c r="L32" s="788" t="s">
        <v>3</v>
      </c>
      <c r="M32" s="810"/>
      <c r="N32" s="789"/>
    </row>
    <row r="33" spans="1:14" ht="7.5" customHeight="1">
      <c r="A33" s="824"/>
      <c r="B33" s="824"/>
      <c r="C33" s="824"/>
      <c r="D33" s="824"/>
      <c r="E33" s="824"/>
      <c r="F33" s="54" t="s">
        <v>4</v>
      </c>
      <c r="G33" s="54" t="s">
        <v>5</v>
      </c>
      <c r="H33" s="54" t="s">
        <v>6</v>
      </c>
      <c r="I33" s="54" t="s">
        <v>4</v>
      </c>
      <c r="J33" s="54" t="s">
        <v>5</v>
      </c>
      <c r="K33" s="54" t="s">
        <v>6</v>
      </c>
      <c r="L33" s="54" t="s">
        <v>4</v>
      </c>
      <c r="M33" s="54" t="s">
        <v>5</v>
      </c>
      <c r="N33" s="54" t="s">
        <v>6</v>
      </c>
    </row>
    <row r="34" spans="1:14" ht="5.25" customHeight="1">
      <c r="A34" s="54">
        <v>1</v>
      </c>
      <c r="B34" s="788">
        <v>2</v>
      </c>
      <c r="C34" s="810"/>
      <c r="D34" s="810"/>
      <c r="E34" s="789"/>
      <c r="F34" s="54">
        <v>3</v>
      </c>
      <c r="G34" s="54">
        <v>4</v>
      </c>
      <c r="H34" s="54">
        <v>5</v>
      </c>
      <c r="I34" s="54">
        <v>6</v>
      </c>
      <c r="J34" s="54">
        <v>7</v>
      </c>
      <c r="K34" s="54">
        <v>8</v>
      </c>
      <c r="L34" s="54">
        <v>9</v>
      </c>
      <c r="M34" s="54">
        <v>10</v>
      </c>
      <c r="N34" s="54">
        <v>11</v>
      </c>
    </row>
    <row r="35" spans="1:14" ht="9" customHeight="1">
      <c r="A35" s="183"/>
      <c r="B35" s="837"/>
      <c r="C35" s="838"/>
      <c r="D35" s="838"/>
      <c r="E35" s="839"/>
      <c r="F35" s="184"/>
      <c r="G35" s="185"/>
      <c r="H35" s="184"/>
      <c r="I35" s="186"/>
      <c r="J35" s="185"/>
      <c r="K35" s="184"/>
      <c r="L35" s="187"/>
      <c r="M35" s="188"/>
      <c r="N35" s="189"/>
    </row>
    <row r="36" spans="1:14" ht="12.75">
      <c r="A36" s="176">
        <v>9</v>
      </c>
      <c r="B36" s="14" t="s">
        <v>187</v>
      </c>
      <c r="C36" s="14"/>
      <c r="D36" s="14"/>
      <c r="E36" s="14"/>
      <c r="F36" s="14"/>
      <c r="G36" s="14"/>
      <c r="H36" s="14"/>
      <c r="I36" s="14"/>
      <c r="J36" s="14"/>
      <c r="K36" s="14"/>
      <c r="L36" s="14"/>
      <c r="M36" s="14"/>
      <c r="N36" s="14"/>
    </row>
    <row r="37" spans="1:14" ht="33.75" customHeight="1">
      <c r="A37" s="16" t="s">
        <v>7</v>
      </c>
      <c r="B37" s="831" t="s">
        <v>8</v>
      </c>
      <c r="C37" s="832"/>
      <c r="D37" s="835" t="s">
        <v>9</v>
      </c>
      <c r="E37" s="835" t="s">
        <v>10</v>
      </c>
      <c r="F37" s="818" t="s">
        <v>240</v>
      </c>
      <c r="G37" s="818"/>
      <c r="H37" s="818"/>
      <c r="I37" s="818" t="s">
        <v>241</v>
      </c>
      <c r="J37" s="818"/>
      <c r="K37" s="818"/>
      <c r="L37" s="817" t="s">
        <v>3</v>
      </c>
      <c r="M37" s="817"/>
      <c r="N37" s="817"/>
    </row>
    <row r="38" spans="1:14" ht="12.75" customHeight="1">
      <c r="A38" s="16"/>
      <c r="B38" s="833"/>
      <c r="C38" s="834"/>
      <c r="D38" s="836"/>
      <c r="E38" s="836"/>
      <c r="F38" s="17" t="s">
        <v>4</v>
      </c>
      <c r="G38" s="17" t="s">
        <v>188</v>
      </c>
      <c r="H38" s="17" t="s">
        <v>189</v>
      </c>
      <c r="I38" s="17" t="s">
        <v>4</v>
      </c>
      <c r="J38" s="17" t="s">
        <v>188</v>
      </c>
      <c r="K38" s="17" t="s">
        <v>189</v>
      </c>
      <c r="L38" s="17" t="s">
        <v>193</v>
      </c>
      <c r="M38" s="17" t="s">
        <v>188</v>
      </c>
      <c r="N38" s="17" t="s">
        <v>189</v>
      </c>
    </row>
    <row r="39" spans="1:14" ht="9.75" customHeight="1">
      <c r="A39" s="54">
        <v>1</v>
      </c>
      <c r="B39" s="788">
        <f>A39+1</f>
        <v>2</v>
      </c>
      <c r="C39" s="789"/>
      <c r="D39" s="174">
        <f>B39+1</f>
        <v>3</v>
      </c>
      <c r="E39" s="54">
        <f>D39+1</f>
        <v>4</v>
      </c>
      <c r="F39" s="54">
        <f>E39+1</f>
        <v>5</v>
      </c>
      <c r="G39" s="54">
        <f>F39+1</f>
        <v>6</v>
      </c>
      <c r="H39" s="54">
        <f aca="true" t="shared" si="2" ref="H39:N39">G39+1</f>
        <v>7</v>
      </c>
      <c r="I39" s="54">
        <f t="shared" si="2"/>
        <v>8</v>
      </c>
      <c r="J39" s="54">
        <f t="shared" si="2"/>
        <v>9</v>
      </c>
      <c r="K39" s="54">
        <f t="shared" si="2"/>
        <v>10</v>
      </c>
      <c r="L39" s="54">
        <f t="shared" si="2"/>
        <v>11</v>
      </c>
      <c r="M39" s="54">
        <f t="shared" si="2"/>
        <v>12</v>
      </c>
      <c r="N39" s="54">
        <f t="shared" si="2"/>
        <v>13</v>
      </c>
    </row>
    <row r="40" spans="1:14" ht="13.5" customHeight="1">
      <c r="A40" s="344">
        <v>1</v>
      </c>
      <c r="B40" s="1002" t="str">
        <f>B25</f>
        <v>Забезпечення надання початкової музичної освіти,  освіти з образотворчого мистецтва та художнього промислу</v>
      </c>
      <c r="C40" s="1003"/>
      <c r="D40" s="1003"/>
      <c r="E40" s="1003"/>
      <c r="F40" s="1003"/>
      <c r="G40" s="1003"/>
      <c r="H40" s="1003"/>
      <c r="I40" s="1003"/>
      <c r="J40" s="1003"/>
      <c r="K40" s="1003"/>
      <c r="L40" s="1003"/>
      <c r="M40" s="1003"/>
      <c r="N40" s="1003"/>
    </row>
    <row r="41" spans="1:14" ht="12.75" customHeight="1">
      <c r="A41" s="261">
        <v>1</v>
      </c>
      <c r="B41" s="783" t="s">
        <v>190</v>
      </c>
      <c r="C41" s="784"/>
      <c r="D41" s="322"/>
      <c r="E41" s="322"/>
      <c r="F41" s="322"/>
      <c r="G41" s="322"/>
      <c r="H41" s="322"/>
      <c r="I41" s="322"/>
      <c r="J41" s="322"/>
      <c r="K41" s="322"/>
      <c r="L41" s="322"/>
      <c r="M41" s="322"/>
      <c r="N41" s="322"/>
    </row>
    <row r="42" spans="1:14" ht="12" customHeight="1">
      <c r="A42" s="147"/>
      <c r="B42" s="892" t="s">
        <v>29</v>
      </c>
      <c r="C42" s="893"/>
      <c r="D42" s="328" t="s">
        <v>18</v>
      </c>
      <c r="E42" s="151" t="s">
        <v>32</v>
      </c>
      <c r="F42" s="295">
        <v>4</v>
      </c>
      <c r="G42" s="295"/>
      <c r="H42" s="334">
        <f>F42+G42</f>
        <v>4</v>
      </c>
      <c r="I42" s="295">
        <v>4</v>
      </c>
      <c r="J42" s="295"/>
      <c r="K42" s="334">
        <f>I42+J42</f>
        <v>4</v>
      </c>
      <c r="L42" s="202">
        <f aca="true" t="shared" si="3" ref="L42:N52">I42-F42</f>
        <v>0</v>
      </c>
      <c r="M42" s="202">
        <f t="shared" si="3"/>
        <v>0</v>
      </c>
      <c r="N42" s="202">
        <f t="shared" si="3"/>
        <v>0</v>
      </c>
    </row>
    <row r="43" spans="1:14" ht="12" customHeight="1">
      <c r="A43" s="147"/>
      <c r="B43" s="892" t="s">
        <v>46</v>
      </c>
      <c r="C43" s="893"/>
      <c r="D43" s="328" t="s">
        <v>18</v>
      </c>
      <c r="E43" s="151"/>
      <c r="F43" s="335">
        <v>3</v>
      </c>
      <c r="G43" s="335"/>
      <c r="H43" s="334">
        <f aca="true" t="shared" si="4" ref="H43:H56">F43+G43</f>
        <v>3</v>
      </c>
      <c r="I43" s="335">
        <v>3</v>
      </c>
      <c r="J43" s="335"/>
      <c r="K43" s="334">
        <f aca="true" t="shared" si="5" ref="K43:K56">I43+J43</f>
        <v>3</v>
      </c>
      <c r="L43" s="202">
        <f t="shared" si="3"/>
        <v>0</v>
      </c>
      <c r="M43" s="202">
        <f t="shared" si="3"/>
        <v>0</v>
      </c>
      <c r="N43" s="202">
        <f t="shared" si="3"/>
        <v>0</v>
      </c>
    </row>
    <row r="44" spans="1:14" ht="12" customHeight="1">
      <c r="A44" s="147"/>
      <c r="B44" s="892" t="s">
        <v>47</v>
      </c>
      <c r="C44" s="893"/>
      <c r="D44" s="328" t="s">
        <v>18</v>
      </c>
      <c r="E44" s="151"/>
      <c r="F44" s="335">
        <v>1</v>
      </c>
      <c r="G44" s="335"/>
      <c r="H44" s="334">
        <f t="shared" si="4"/>
        <v>1</v>
      </c>
      <c r="I44" s="335">
        <v>1</v>
      </c>
      <c r="J44" s="335"/>
      <c r="K44" s="334">
        <f t="shared" si="5"/>
        <v>1</v>
      </c>
      <c r="L44" s="202">
        <f t="shared" si="3"/>
        <v>0</v>
      </c>
      <c r="M44" s="202">
        <f t="shared" si="3"/>
        <v>0</v>
      </c>
      <c r="N44" s="202">
        <f t="shared" si="3"/>
        <v>0</v>
      </c>
    </row>
    <row r="45" spans="1:14" ht="12.75" customHeight="1">
      <c r="A45" s="147"/>
      <c r="B45" s="892" t="s">
        <v>48</v>
      </c>
      <c r="C45" s="893"/>
      <c r="D45" s="151" t="s">
        <v>18</v>
      </c>
      <c r="E45" s="151" t="s">
        <v>19</v>
      </c>
      <c r="F45" s="336">
        <f>F50+F49+F48+F47+F46</f>
        <v>237.35</v>
      </c>
      <c r="G45" s="335">
        <f>G50+G49+G48+G47+G46</f>
        <v>8</v>
      </c>
      <c r="H45" s="337">
        <f t="shared" si="4"/>
        <v>245.35</v>
      </c>
      <c r="I45" s="336">
        <f>I50+I49+I48+I47+I46</f>
        <v>237.35</v>
      </c>
      <c r="J45" s="335">
        <f>J50+J49+J48+J47+J46</f>
        <v>8</v>
      </c>
      <c r="K45" s="337">
        <f t="shared" si="5"/>
        <v>245.35</v>
      </c>
      <c r="L45" s="202">
        <f t="shared" si="3"/>
        <v>0</v>
      </c>
      <c r="M45" s="202">
        <f t="shared" si="3"/>
        <v>0</v>
      </c>
      <c r="N45" s="202">
        <f t="shared" si="3"/>
        <v>0</v>
      </c>
    </row>
    <row r="46" spans="1:14" ht="12" customHeight="1">
      <c r="A46" s="147"/>
      <c r="B46" s="805" t="s">
        <v>265</v>
      </c>
      <c r="C46" s="806"/>
      <c r="D46" s="151" t="s">
        <v>18</v>
      </c>
      <c r="E46" s="228">
        <v>0</v>
      </c>
      <c r="F46" s="204">
        <v>12</v>
      </c>
      <c r="G46" s="204"/>
      <c r="H46" s="334">
        <f t="shared" si="4"/>
        <v>12</v>
      </c>
      <c r="I46" s="204">
        <v>12</v>
      </c>
      <c r="J46" s="204"/>
      <c r="K46" s="334">
        <f t="shared" si="5"/>
        <v>12</v>
      </c>
      <c r="L46" s="202">
        <f t="shared" si="3"/>
        <v>0</v>
      </c>
      <c r="M46" s="202">
        <f t="shared" si="3"/>
        <v>0</v>
      </c>
      <c r="N46" s="202">
        <f t="shared" si="3"/>
        <v>0</v>
      </c>
    </row>
    <row r="47" spans="1:17" ht="12.75" customHeight="1">
      <c r="A47" s="147"/>
      <c r="B47" s="805" t="s">
        <v>266</v>
      </c>
      <c r="C47" s="806"/>
      <c r="D47" s="151" t="s">
        <v>18</v>
      </c>
      <c r="E47" s="228">
        <v>0</v>
      </c>
      <c r="F47" s="338">
        <v>196.6</v>
      </c>
      <c r="G47" s="339">
        <v>8</v>
      </c>
      <c r="H47" s="340">
        <f t="shared" si="4"/>
        <v>204.6</v>
      </c>
      <c r="I47" s="338">
        <v>196.6</v>
      </c>
      <c r="J47" s="339">
        <v>8</v>
      </c>
      <c r="K47" s="340">
        <f t="shared" si="5"/>
        <v>204.6</v>
      </c>
      <c r="L47" s="202">
        <f t="shared" si="3"/>
        <v>0</v>
      </c>
      <c r="M47" s="202">
        <f t="shared" si="3"/>
        <v>0</v>
      </c>
      <c r="N47" s="202">
        <f t="shared" si="3"/>
        <v>0</v>
      </c>
      <c r="Q47" t="s">
        <v>283</v>
      </c>
    </row>
    <row r="48" spans="1:19" ht="12.75" customHeight="1">
      <c r="A48" s="147"/>
      <c r="B48" s="805" t="s">
        <v>267</v>
      </c>
      <c r="C48" s="806"/>
      <c r="D48" s="151" t="s">
        <v>18</v>
      </c>
      <c r="E48" s="228">
        <v>0</v>
      </c>
      <c r="F48" s="338">
        <v>1.5</v>
      </c>
      <c r="G48" s="339"/>
      <c r="H48" s="340">
        <f t="shared" si="4"/>
        <v>1.5</v>
      </c>
      <c r="I48" s="338">
        <v>1.5</v>
      </c>
      <c r="J48" s="339"/>
      <c r="K48" s="340">
        <f t="shared" si="5"/>
        <v>1.5</v>
      </c>
      <c r="L48" s="202">
        <f t="shared" si="3"/>
        <v>0</v>
      </c>
      <c r="M48" s="202">
        <f t="shared" si="3"/>
        <v>0</v>
      </c>
      <c r="N48" s="202">
        <f t="shared" si="3"/>
        <v>0</v>
      </c>
      <c r="P48" s="96" t="s">
        <v>124</v>
      </c>
      <c r="Q48" s="359">
        <v>1539382</v>
      </c>
      <c r="R48" s="359"/>
      <c r="S48" s="359"/>
    </row>
    <row r="49" spans="1:19" ht="13.5" customHeight="1">
      <c r="A49" s="147"/>
      <c r="B49" s="805" t="s">
        <v>268</v>
      </c>
      <c r="C49" s="806"/>
      <c r="D49" s="151" t="s">
        <v>18</v>
      </c>
      <c r="E49" s="228">
        <v>0</v>
      </c>
      <c r="F49" s="341">
        <v>23.25</v>
      </c>
      <c r="G49" s="204"/>
      <c r="H49" s="337">
        <f t="shared" si="4"/>
        <v>23.25</v>
      </c>
      <c r="I49" s="341">
        <v>23.25</v>
      </c>
      <c r="J49" s="204"/>
      <c r="K49" s="337">
        <f t="shared" si="5"/>
        <v>23.25</v>
      </c>
      <c r="L49" s="202">
        <f t="shared" si="3"/>
        <v>0</v>
      </c>
      <c r="M49" s="202">
        <f t="shared" si="3"/>
        <v>0</v>
      </c>
      <c r="N49" s="202">
        <f t="shared" si="3"/>
        <v>0</v>
      </c>
      <c r="Q49" s="367">
        <v>-5906.21</v>
      </c>
      <c r="R49" s="359"/>
      <c r="S49" s="359"/>
    </row>
    <row r="50" spans="1:19" ht="12.75" customHeight="1">
      <c r="A50" s="147"/>
      <c r="B50" s="805" t="s">
        <v>269</v>
      </c>
      <c r="C50" s="806"/>
      <c r="D50" s="151" t="s">
        <v>18</v>
      </c>
      <c r="E50" s="228">
        <v>0</v>
      </c>
      <c r="F50" s="204">
        <v>4</v>
      </c>
      <c r="G50" s="204"/>
      <c r="H50" s="334">
        <f t="shared" si="4"/>
        <v>4</v>
      </c>
      <c r="I50" s="204">
        <v>4</v>
      </c>
      <c r="J50" s="204"/>
      <c r="K50" s="334">
        <f t="shared" si="5"/>
        <v>4</v>
      </c>
      <c r="L50" s="202">
        <f t="shared" si="3"/>
        <v>0</v>
      </c>
      <c r="M50" s="202">
        <f t="shared" si="3"/>
        <v>0</v>
      </c>
      <c r="N50" s="202">
        <f t="shared" si="3"/>
        <v>0</v>
      </c>
      <c r="Q50" s="367">
        <v>-3691.79</v>
      </c>
      <c r="R50" s="359"/>
      <c r="S50" s="359"/>
    </row>
    <row r="51" spans="1:19" ht="13.5" customHeight="1">
      <c r="A51" s="147"/>
      <c r="B51" s="805" t="s">
        <v>49</v>
      </c>
      <c r="C51" s="806"/>
      <c r="D51" s="151" t="s">
        <v>18</v>
      </c>
      <c r="E51" s="330" t="s">
        <v>81</v>
      </c>
      <c r="F51" s="204">
        <v>15</v>
      </c>
      <c r="G51" s="204"/>
      <c r="H51" s="334">
        <f t="shared" si="4"/>
        <v>15</v>
      </c>
      <c r="I51" s="204">
        <v>15</v>
      </c>
      <c r="J51" s="204"/>
      <c r="K51" s="334">
        <f t="shared" si="5"/>
        <v>15</v>
      </c>
      <c r="L51" s="202">
        <f t="shared" si="3"/>
        <v>0</v>
      </c>
      <c r="M51" s="202">
        <f t="shared" si="3"/>
        <v>0</v>
      </c>
      <c r="N51" s="202">
        <f t="shared" si="3"/>
        <v>0</v>
      </c>
      <c r="Q51" s="359">
        <f>SUM(Q48:Q50)</f>
        <v>1529784</v>
      </c>
      <c r="R51" s="366">
        <f>Q51/1000</f>
        <v>1529.784</v>
      </c>
      <c r="S51" s="359"/>
    </row>
    <row r="52" spans="1:19" ht="15.75" customHeight="1">
      <c r="A52" s="147"/>
      <c r="B52" s="805" t="s">
        <v>50</v>
      </c>
      <c r="C52" s="806"/>
      <c r="D52" s="151" t="s">
        <v>18</v>
      </c>
      <c r="E52" s="330" t="s">
        <v>81</v>
      </c>
      <c r="F52" s="204">
        <v>132</v>
      </c>
      <c r="G52" s="204"/>
      <c r="H52" s="334">
        <f t="shared" si="4"/>
        <v>132</v>
      </c>
      <c r="I52" s="204">
        <v>132</v>
      </c>
      <c r="J52" s="204"/>
      <c r="K52" s="334">
        <f t="shared" si="5"/>
        <v>132</v>
      </c>
      <c r="L52" s="202">
        <f t="shared" si="3"/>
        <v>0</v>
      </c>
      <c r="M52" s="202">
        <f t="shared" si="3"/>
        <v>0</v>
      </c>
      <c r="N52" s="202">
        <f t="shared" si="3"/>
        <v>0</v>
      </c>
      <c r="Q52" s="359"/>
      <c r="R52" s="359" t="s">
        <v>282</v>
      </c>
      <c r="S52" s="359"/>
    </row>
    <row r="53" spans="1:19" ht="12" customHeight="1">
      <c r="A53" s="147"/>
      <c r="B53" s="1006" t="s">
        <v>270</v>
      </c>
      <c r="C53" s="1007"/>
      <c r="D53" s="151" t="s">
        <v>20</v>
      </c>
      <c r="E53" s="151" t="s">
        <v>32</v>
      </c>
      <c r="F53" s="343">
        <f>F25</f>
        <v>24204400</v>
      </c>
      <c r="G53" s="343">
        <f>G25</f>
        <v>1464000</v>
      </c>
      <c r="H53" s="345">
        <f t="shared" si="4"/>
        <v>25668400</v>
      </c>
      <c r="I53" s="343">
        <f>I25</f>
        <v>24184649</v>
      </c>
      <c r="J53" s="343">
        <f>J25</f>
        <v>1499251</v>
      </c>
      <c r="K53" s="345">
        <f t="shared" si="5"/>
        <v>25683900</v>
      </c>
      <c r="L53" s="357">
        <f aca="true" t="shared" si="6" ref="L53:N56">I53-F53</f>
        <v>-19751</v>
      </c>
      <c r="M53" s="716">
        <f t="shared" si="6"/>
        <v>35251</v>
      </c>
      <c r="N53" s="717">
        <f t="shared" si="6"/>
        <v>15500</v>
      </c>
      <c r="Q53" s="359" t="s">
        <v>124</v>
      </c>
      <c r="R53" s="359">
        <v>1425336.45</v>
      </c>
      <c r="S53" s="359"/>
    </row>
    <row r="54" spans="1:19" ht="13.5" customHeight="1">
      <c r="A54" s="147"/>
      <c r="B54" s="805" t="s">
        <v>271</v>
      </c>
      <c r="C54" s="806"/>
      <c r="D54" s="151" t="s">
        <v>20</v>
      </c>
      <c r="E54" s="151" t="s">
        <v>32</v>
      </c>
      <c r="F54" s="343">
        <f>F25</f>
        <v>24204400</v>
      </c>
      <c r="G54" s="342"/>
      <c r="H54" s="345">
        <f t="shared" si="4"/>
        <v>24204400</v>
      </c>
      <c r="I54" s="343">
        <f>I25</f>
        <v>24184649</v>
      </c>
      <c r="J54" s="342"/>
      <c r="K54" s="345">
        <f t="shared" si="5"/>
        <v>24184649</v>
      </c>
      <c r="L54" s="357">
        <f t="shared" si="6"/>
        <v>-19751</v>
      </c>
      <c r="M54" s="357">
        <f t="shared" si="6"/>
        <v>0</v>
      </c>
      <c r="N54" s="356">
        <f t="shared" si="6"/>
        <v>-19751</v>
      </c>
      <c r="Q54" s="359"/>
      <c r="R54" s="367">
        <v>-5905.62</v>
      </c>
      <c r="S54" s="359"/>
    </row>
    <row r="55" spans="1:19" ht="14.25" customHeight="1">
      <c r="A55" s="147"/>
      <c r="B55" s="805" t="s">
        <v>272</v>
      </c>
      <c r="C55" s="806"/>
      <c r="D55" s="151" t="s">
        <v>20</v>
      </c>
      <c r="E55" s="151" t="s">
        <v>32</v>
      </c>
      <c r="F55" s="342"/>
      <c r="G55" s="343">
        <f>G25</f>
        <v>1464000</v>
      </c>
      <c r="H55" s="345">
        <f t="shared" si="4"/>
        <v>1464000</v>
      </c>
      <c r="I55" s="342"/>
      <c r="J55" s="343">
        <f>J25</f>
        <v>1499251</v>
      </c>
      <c r="K55" s="345">
        <f t="shared" si="5"/>
        <v>1499251</v>
      </c>
      <c r="L55" s="202">
        <f t="shared" si="6"/>
        <v>0</v>
      </c>
      <c r="M55" s="202">
        <f t="shared" si="6"/>
        <v>35251</v>
      </c>
      <c r="N55" s="202">
        <f t="shared" si="6"/>
        <v>35251</v>
      </c>
      <c r="Q55" s="359"/>
      <c r="R55" s="367">
        <v>-3691.79</v>
      </c>
      <c r="S55" s="359"/>
    </row>
    <row r="56" spans="1:19" ht="12.75" customHeight="1">
      <c r="A56" s="147"/>
      <c r="B56" s="805" t="s">
        <v>51</v>
      </c>
      <c r="C56" s="806"/>
      <c r="D56" s="151" t="s">
        <v>20</v>
      </c>
      <c r="E56" s="151" t="s">
        <v>32</v>
      </c>
      <c r="F56" s="342"/>
      <c r="G56" s="202">
        <v>1461000</v>
      </c>
      <c r="H56" s="345">
        <f t="shared" si="4"/>
        <v>1461000</v>
      </c>
      <c r="I56" s="342"/>
      <c r="J56" s="343">
        <v>1415739</v>
      </c>
      <c r="K56" s="345">
        <f t="shared" si="5"/>
        <v>1415739</v>
      </c>
      <c r="L56" s="202">
        <f t="shared" si="6"/>
        <v>0</v>
      </c>
      <c r="M56" s="356">
        <f t="shared" si="6"/>
        <v>-45261</v>
      </c>
      <c r="N56" s="356">
        <f t="shared" si="6"/>
        <v>-45261</v>
      </c>
      <c r="Q56" s="359"/>
      <c r="R56" s="359">
        <f>SUM(R53:R55)</f>
        <v>1415739.0399999998</v>
      </c>
      <c r="S56" s="366">
        <f>R56/1000</f>
        <v>1415.7390399999997</v>
      </c>
    </row>
    <row r="57" spans="1:19" ht="43.5" customHeight="1">
      <c r="A57" s="149"/>
      <c r="B57" s="984" t="s">
        <v>352</v>
      </c>
      <c r="C57" s="985"/>
      <c r="D57" s="985"/>
      <c r="E57" s="985"/>
      <c r="F57" s="985"/>
      <c r="G57" s="985"/>
      <c r="H57" s="985"/>
      <c r="I57" s="985"/>
      <c r="J57" s="985"/>
      <c r="K57" s="985"/>
      <c r="L57" s="985"/>
      <c r="M57" s="985"/>
      <c r="N57" s="986"/>
      <c r="Q57" s="359"/>
      <c r="R57" s="359"/>
      <c r="S57" s="359"/>
    </row>
    <row r="58" spans="1:14" ht="12.75" customHeight="1">
      <c r="A58" s="270">
        <v>2</v>
      </c>
      <c r="B58" s="790" t="s">
        <v>191</v>
      </c>
      <c r="C58" s="791"/>
      <c r="D58" s="151"/>
      <c r="E58" s="330"/>
      <c r="F58" s="325"/>
      <c r="G58" s="325"/>
      <c r="H58" s="325"/>
      <c r="I58" s="325"/>
      <c r="J58" s="325"/>
      <c r="K58" s="325"/>
      <c r="L58" s="684">
        <f aca="true" t="shared" si="7" ref="L58:N59">I58-F58</f>
        <v>0</v>
      </c>
      <c r="M58" s="684">
        <f t="shared" si="7"/>
        <v>0</v>
      </c>
      <c r="N58" s="684">
        <f t="shared" si="7"/>
        <v>0</v>
      </c>
    </row>
    <row r="59" spans="1:16" ht="18" customHeight="1">
      <c r="A59" s="147"/>
      <c r="B59" s="995" t="s">
        <v>321</v>
      </c>
      <c r="C59" s="996"/>
      <c r="D59" s="151" t="s">
        <v>35</v>
      </c>
      <c r="E59" s="330" t="s">
        <v>82</v>
      </c>
      <c r="F59" s="521">
        <v>1318</v>
      </c>
      <c r="G59" s="522">
        <v>152</v>
      </c>
      <c r="H59" s="685">
        <f>F59+G59</f>
        <v>1470</v>
      </c>
      <c r="I59" s="521">
        <v>1327</v>
      </c>
      <c r="J59" s="522">
        <v>144</v>
      </c>
      <c r="K59" s="685">
        <f>I59+J59</f>
        <v>1471</v>
      </c>
      <c r="L59" s="684">
        <f t="shared" si="7"/>
        <v>9</v>
      </c>
      <c r="M59" s="646">
        <f t="shared" si="7"/>
        <v>-8</v>
      </c>
      <c r="N59" s="646">
        <f t="shared" si="7"/>
        <v>1</v>
      </c>
      <c r="O59" s="519"/>
      <c r="P59" s="520"/>
    </row>
    <row r="60" spans="1:16" ht="15.75" customHeight="1">
      <c r="A60" s="147"/>
      <c r="B60" s="796" t="s">
        <v>273</v>
      </c>
      <c r="C60" s="997"/>
      <c r="D60" s="151" t="s">
        <v>35</v>
      </c>
      <c r="E60" s="330" t="s">
        <v>82</v>
      </c>
      <c r="F60" s="521">
        <v>350</v>
      </c>
      <c r="G60" s="522"/>
      <c r="H60" s="685">
        <f>F60+G60</f>
        <v>350</v>
      </c>
      <c r="I60" s="521">
        <v>381</v>
      </c>
      <c r="J60" s="522"/>
      <c r="K60" s="685">
        <f>I60+J60</f>
        <v>381</v>
      </c>
      <c r="L60" s="684">
        <f>I60-F60</f>
        <v>31</v>
      </c>
      <c r="M60" s="687">
        <f>J60-G60</f>
        <v>0</v>
      </c>
      <c r="N60" s="646">
        <f>K60-H60</f>
        <v>31</v>
      </c>
      <c r="O60" s="521"/>
      <c r="P60" s="520"/>
    </row>
    <row r="61" spans="1:14" ht="13.5" customHeight="1">
      <c r="A61" s="150"/>
      <c r="B61" s="991" t="s">
        <v>114</v>
      </c>
      <c r="C61" s="992"/>
      <c r="D61" s="992"/>
      <c r="E61" s="992"/>
      <c r="F61" s="992"/>
      <c r="G61" s="992"/>
      <c r="H61" s="992"/>
      <c r="I61" s="992"/>
      <c r="J61" s="992"/>
      <c r="K61" s="992"/>
      <c r="L61" s="992"/>
      <c r="M61" s="992"/>
      <c r="N61" s="993"/>
    </row>
    <row r="62" spans="1:14" ht="9.75" customHeight="1">
      <c r="A62" s="261">
        <v>3</v>
      </c>
      <c r="B62" s="790" t="s">
        <v>200</v>
      </c>
      <c r="C62" s="795"/>
      <c r="D62" s="322"/>
      <c r="E62" s="322"/>
      <c r="F62" s="322"/>
      <c r="G62" s="322"/>
      <c r="H62" s="322"/>
      <c r="I62" s="322"/>
      <c r="J62" s="322"/>
      <c r="K62" s="322"/>
      <c r="L62" s="322"/>
      <c r="M62" s="322"/>
      <c r="N62" s="326"/>
    </row>
    <row r="63" spans="1:14" ht="12.75" customHeight="1">
      <c r="A63" s="147"/>
      <c r="B63" s="796" t="s">
        <v>274</v>
      </c>
      <c r="C63" s="797"/>
      <c r="D63" s="151" t="s">
        <v>35</v>
      </c>
      <c r="E63" s="330" t="s">
        <v>82</v>
      </c>
      <c r="F63" s="686">
        <f aca="true" t="shared" si="8" ref="F63:K63">F59/F47</f>
        <v>6.703967446592065</v>
      </c>
      <c r="G63" s="686">
        <f t="shared" si="8"/>
        <v>19</v>
      </c>
      <c r="H63" s="686">
        <f t="shared" si="8"/>
        <v>7.18475073313783</v>
      </c>
      <c r="I63" s="686">
        <f t="shared" si="8"/>
        <v>6.749745676500509</v>
      </c>
      <c r="J63" s="686">
        <f t="shared" si="8"/>
        <v>18</v>
      </c>
      <c r="K63" s="686">
        <f t="shared" si="8"/>
        <v>7.189638318670577</v>
      </c>
      <c r="L63" s="720">
        <f aca="true" t="shared" si="9" ref="L63:N65">I63-F63</f>
        <v>0.04577822990844371</v>
      </c>
      <c r="M63" s="648">
        <f t="shared" si="9"/>
        <v>-1</v>
      </c>
      <c r="N63" s="648">
        <f t="shared" si="9"/>
        <v>0.004887585532746819</v>
      </c>
    </row>
    <row r="64" spans="1:14" ht="16.5" customHeight="1">
      <c r="A64" s="147"/>
      <c r="B64" s="995" t="s">
        <v>284</v>
      </c>
      <c r="C64" s="996"/>
      <c r="D64" s="151" t="s">
        <v>26</v>
      </c>
      <c r="E64" s="330" t="s">
        <v>82</v>
      </c>
      <c r="F64" s="688"/>
      <c r="G64" s="332"/>
      <c r="H64" s="688">
        <f>H53/H59</f>
        <v>17461.496598639456</v>
      </c>
      <c r="I64" s="151"/>
      <c r="J64" s="329"/>
      <c r="K64" s="688">
        <f>K53/K59</f>
        <v>17460.16315431679</v>
      </c>
      <c r="L64" s="720">
        <f t="shared" si="9"/>
        <v>0</v>
      </c>
      <c r="M64" s="648">
        <f t="shared" si="9"/>
        <v>0</v>
      </c>
      <c r="N64" s="719">
        <f t="shared" si="9"/>
        <v>-1.3334443226667645</v>
      </c>
    </row>
    <row r="65" spans="1:14" ht="14.25" customHeight="1">
      <c r="A65" s="147"/>
      <c r="B65" s="796" t="s">
        <v>53</v>
      </c>
      <c r="C65" s="797"/>
      <c r="D65" s="151" t="s">
        <v>26</v>
      </c>
      <c r="E65" s="330" t="s">
        <v>82</v>
      </c>
      <c r="F65" s="689"/>
      <c r="G65" s="690"/>
      <c r="H65" s="688">
        <f>H56/H59</f>
        <v>993.8775510204082</v>
      </c>
      <c r="I65" s="151"/>
      <c r="J65" s="329"/>
      <c r="K65" s="688">
        <f>K56/K59</f>
        <v>962.4330387491502</v>
      </c>
      <c r="L65" s="684">
        <f t="shared" si="9"/>
        <v>0</v>
      </c>
      <c r="M65" s="646">
        <f t="shared" si="9"/>
        <v>0</v>
      </c>
      <c r="N65" s="719">
        <f t="shared" si="9"/>
        <v>-31.444512271257963</v>
      </c>
    </row>
    <row r="66" spans="1:14" ht="12.75" customHeight="1">
      <c r="A66" s="261">
        <v>4</v>
      </c>
      <c r="B66" s="783" t="s">
        <v>204</v>
      </c>
      <c r="C66" s="807"/>
      <c r="D66" s="323"/>
      <c r="E66" s="323"/>
      <c r="F66" s="323"/>
      <c r="G66" s="323"/>
      <c r="H66" s="323"/>
      <c r="I66" s="323"/>
      <c r="J66" s="323"/>
      <c r="K66" s="323"/>
      <c r="L66" s="323"/>
      <c r="M66" s="323"/>
      <c r="N66" s="324"/>
    </row>
    <row r="67" spans="1:14" ht="23.25" customHeight="1">
      <c r="A67" s="178"/>
      <c r="B67" s="989" t="s">
        <v>275</v>
      </c>
      <c r="C67" s="990"/>
      <c r="D67" s="151" t="s">
        <v>27</v>
      </c>
      <c r="E67" s="330" t="s">
        <v>82</v>
      </c>
      <c r="F67" s="333"/>
      <c r="G67" s="333"/>
      <c r="H67" s="333">
        <v>0.7</v>
      </c>
      <c r="I67" s="325"/>
      <c r="J67" s="325"/>
      <c r="K67" s="333">
        <v>0.75</v>
      </c>
      <c r="L67" s="684"/>
      <c r="M67" s="684"/>
      <c r="N67" s="684"/>
    </row>
    <row r="68" spans="1:18" ht="26.25" customHeight="1">
      <c r="A68" s="178"/>
      <c r="B68" s="989" t="s">
        <v>276</v>
      </c>
      <c r="C68" s="990"/>
      <c r="D68" s="151" t="s">
        <v>27</v>
      </c>
      <c r="E68" s="330" t="s">
        <v>82</v>
      </c>
      <c r="F68" s="147"/>
      <c r="G68" s="147"/>
      <c r="H68" s="147">
        <v>5.7</v>
      </c>
      <c r="I68" s="691"/>
      <c r="J68" s="692"/>
      <c r="K68" s="330">
        <v>5.6</v>
      </c>
      <c r="L68" s="684">
        <f>I68-F68</f>
        <v>0</v>
      </c>
      <c r="M68" s="684">
        <f>J68-G68</f>
        <v>0</v>
      </c>
      <c r="N68" s="718">
        <f>K68-H68</f>
        <v>-0.10000000000000053</v>
      </c>
      <c r="P68" s="145">
        <v>0.02</v>
      </c>
      <c r="Q68" s="144">
        <v>0.007</v>
      </c>
      <c r="R68" s="106">
        <f>Q68-P68</f>
        <v>-0.013000000000000001</v>
      </c>
    </row>
    <row r="69" spans="1:14" ht="18" customHeight="1">
      <c r="A69" s="152">
        <v>2</v>
      </c>
      <c r="B69" s="524" t="str">
        <f>B26</f>
        <v>Капітальний ремонт системи опалення у Стебницькій дитячій муз школі на вул. С.Стрільців 1/1   у м. Стебнику</v>
      </c>
      <c r="C69" s="327"/>
      <c r="D69" s="327"/>
      <c r="E69" s="693"/>
      <c r="F69" s="327"/>
      <c r="G69" s="327"/>
      <c r="H69" s="327"/>
      <c r="I69" s="327"/>
      <c r="J69" s="327"/>
      <c r="K69" s="327"/>
      <c r="L69" s="327"/>
      <c r="M69" s="327"/>
      <c r="N69" s="327"/>
    </row>
    <row r="70" spans="1:14" ht="12" customHeight="1">
      <c r="A70" s="261">
        <v>1</v>
      </c>
      <c r="B70" s="987" t="s">
        <v>190</v>
      </c>
      <c r="C70" s="1008"/>
      <c r="D70" s="347"/>
      <c r="E70" s="347"/>
      <c r="F70" s="347"/>
      <c r="G70" s="347"/>
      <c r="H70" s="347"/>
      <c r="I70" s="347"/>
      <c r="J70" s="347"/>
      <c r="K70" s="347"/>
      <c r="L70" s="347"/>
      <c r="M70" s="347"/>
      <c r="N70" s="347"/>
    </row>
    <row r="71" spans="1:14" ht="15.75" customHeight="1">
      <c r="A71" s="79"/>
      <c r="B71" s="905" t="s">
        <v>257</v>
      </c>
      <c r="C71" s="998"/>
      <c r="D71" s="151" t="s">
        <v>20</v>
      </c>
      <c r="E71" s="274" t="s">
        <v>32</v>
      </c>
      <c r="F71" s="694"/>
      <c r="G71" s="649">
        <f>G26</f>
        <v>235820.4</v>
      </c>
      <c r="H71" s="695">
        <f>F71+G71</f>
        <v>235820.4</v>
      </c>
      <c r="I71" s="696"/>
      <c r="J71" s="587">
        <f>J26</f>
        <v>212297</v>
      </c>
      <c r="K71" s="697">
        <f>I71+J71</f>
        <v>212297</v>
      </c>
      <c r="L71" s="595">
        <f aca="true" t="shared" si="10" ref="L71:L77">I71-F71</f>
        <v>0</v>
      </c>
      <c r="M71" s="714">
        <f aca="true" t="shared" si="11" ref="M71:M77">J71-G71</f>
        <v>-23523.399999999994</v>
      </c>
      <c r="N71" s="715">
        <f aca="true" t="shared" si="12" ref="N71:N77">K71-H71</f>
        <v>-23523.399999999994</v>
      </c>
    </row>
    <row r="72" spans="1:14" ht="11.25" customHeight="1">
      <c r="A72" s="270">
        <v>2</v>
      </c>
      <c r="B72" s="987" t="s">
        <v>191</v>
      </c>
      <c r="C72" s="1008"/>
      <c r="D72" s="698"/>
      <c r="E72" s="607"/>
      <c r="F72" s="347"/>
      <c r="G72" s="699"/>
      <c r="H72" s="699"/>
      <c r="I72" s="700"/>
      <c r="J72" s="701"/>
      <c r="K72" s="701"/>
      <c r="L72" s="595">
        <f t="shared" si="10"/>
        <v>0</v>
      </c>
      <c r="M72" s="708">
        <f t="shared" si="11"/>
        <v>0</v>
      </c>
      <c r="N72" s="708">
        <f t="shared" si="12"/>
        <v>0</v>
      </c>
    </row>
    <row r="73" spans="1:14" ht="12.75" customHeight="1">
      <c r="A73" s="79"/>
      <c r="B73" s="1004" t="s">
        <v>322</v>
      </c>
      <c r="C73" s="1005"/>
      <c r="D73" s="151" t="s">
        <v>52</v>
      </c>
      <c r="E73" s="274" t="s">
        <v>32</v>
      </c>
      <c r="F73" s="694"/>
      <c r="G73" s="475">
        <v>1</v>
      </c>
      <c r="H73" s="702">
        <f>F73+G73</f>
        <v>1</v>
      </c>
      <c r="I73" s="696"/>
      <c r="J73" s="533">
        <v>1</v>
      </c>
      <c r="K73" s="697">
        <f>I73+J73</f>
        <v>1</v>
      </c>
      <c r="L73" s="595">
        <f t="shared" si="10"/>
        <v>0</v>
      </c>
      <c r="M73" s="708">
        <f t="shared" si="11"/>
        <v>0</v>
      </c>
      <c r="N73" s="708">
        <f t="shared" si="12"/>
        <v>0</v>
      </c>
    </row>
    <row r="74" spans="1:14" ht="12.75" customHeight="1">
      <c r="A74" s="261">
        <v>3</v>
      </c>
      <c r="B74" s="987" t="s">
        <v>200</v>
      </c>
      <c r="C74" s="988"/>
      <c r="D74" s="608"/>
      <c r="E74" s="608"/>
      <c r="F74" s="347"/>
      <c r="G74" s="699"/>
      <c r="H74" s="699"/>
      <c r="I74" s="703"/>
      <c r="J74" s="701"/>
      <c r="K74" s="701"/>
      <c r="L74" s="595">
        <f t="shared" si="10"/>
        <v>0</v>
      </c>
      <c r="M74" s="708">
        <f t="shared" si="11"/>
        <v>0</v>
      </c>
      <c r="N74" s="708">
        <f t="shared" si="12"/>
        <v>0</v>
      </c>
    </row>
    <row r="75" spans="1:14" ht="15">
      <c r="A75" s="79"/>
      <c r="B75" s="704" t="s">
        <v>259</v>
      </c>
      <c r="C75" s="138"/>
      <c r="D75" s="151" t="s">
        <v>26</v>
      </c>
      <c r="E75" s="274" t="s">
        <v>82</v>
      </c>
      <c r="F75" s="705"/>
      <c r="G75" s="706">
        <f>G71/G73</f>
        <v>235820.4</v>
      </c>
      <c r="H75" s="695">
        <f>F75+G75</f>
        <v>235820.4</v>
      </c>
      <c r="I75" s="696"/>
      <c r="J75" s="707">
        <f>J71/J73</f>
        <v>212297</v>
      </c>
      <c r="K75" s="697">
        <f>I75+J75</f>
        <v>212297</v>
      </c>
      <c r="L75" s="595">
        <f t="shared" si="10"/>
        <v>0</v>
      </c>
      <c r="M75" s="714">
        <f t="shared" si="11"/>
        <v>-23523.399999999994</v>
      </c>
      <c r="N75" s="715">
        <f t="shared" si="12"/>
        <v>-23523.399999999994</v>
      </c>
    </row>
    <row r="76" spans="1:14" ht="12.75" customHeight="1">
      <c r="A76" s="261">
        <v>4</v>
      </c>
      <c r="B76" s="987" t="s">
        <v>204</v>
      </c>
      <c r="C76" s="988"/>
      <c r="D76" s="608"/>
      <c r="E76" s="608"/>
      <c r="F76" s="347"/>
      <c r="G76" s="347"/>
      <c r="H76" s="347"/>
      <c r="I76" s="349"/>
      <c r="J76" s="347"/>
      <c r="K76" s="347"/>
      <c r="L76" s="708">
        <f t="shared" si="10"/>
        <v>0</v>
      </c>
      <c r="M76" s="708">
        <f t="shared" si="11"/>
        <v>0</v>
      </c>
      <c r="N76" s="708">
        <f t="shared" si="12"/>
        <v>0</v>
      </c>
    </row>
    <row r="77" spans="1:14" ht="12.75" customHeight="1">
      <c r="A77" s="79"/>
      <c r="B77" s="772" t="s">
        <v>86</v>
      </c>
      <c r="C77" s="773"/>
      <c r="D77" s="151" t="s">
        <v>27</v>
      </c>
      <c r="E77" s="274" t="s">
        <v>82</v>
      </c>
      <c r="F77" s="351"/>
      <c r="G77" s="351"/>
      <c r="H77" s="352" t="s">
        <v>279</v>
      </c>
      <c r="I77" s="328"/>
      <c r="J77" s="351"/>
      <c r="K77" s="352" t="s">
        <v>279</v>
      </c>
      <c r="L77" s="708">
        <f t="shared" si="10"/>
        <v>0</v>
      </c>
      <c r="M77" s="708">
        <f t="shared" si="11"/>
        <v>0</v>
      </c>
      <c r="N77" s="708">
        <f t="shared" si="12"/>
        <v>0</v>
      </c>
    </row>
    <row r="78" spans="1:14" ht="12.75" customHeight="1">
      <c r="A78" s="79"/>
      <c r="B78" s="946" t="s">
        <v>161</v>
      </c>
      <c r="C78" s="947"/>
      <c r="D78" s="947"/>
      <c r="E78" s="947"/>
      <c r="F78" s="947"/>
      <c r="G78" s="947"/>
      <c r="H78" s="947"/>
      <c r="I78" s="947"/>
      <c r="J78" s="947"/>
      <c r="K78" s="947"/>
      <c r="L78" s="947"/>
      <c r="M78" s="947"/>
      <c r="N78" s="948"/>
    </row>
    <row r="79" spans="1:14" ht="11.25" customHeight="1">
      <c r="A79" s="152">
        <v>3</v>
      </c>
      <c r="B79" s="1009" t="str">
        <f>B27</f>
        <v>Монтаж та налагодження охоронно-пожежної сигналізації в будівлі Дрогобицької дитячої художньої школи на вул. Л. Українки,37 (капітальний ремонт)</v>
      </c>
      <c r="C79" s="1010"/>
      <c r="D79" s="1010"/>
      <c r="E79" s="1010"/>
      <c r="F79" s="1010"/>
      <c r="G79" s="1010"/>
      <c r="H79" s="1010"/>
      <c r="I79" s="1010"/>
      <c r="J79" s="1010"/>
      <c r="K79" s="1010"/>
      <c r="L79" s="1010"/>
      <c r="M79" s="1010"/>
      <c r="N79" s="1010"/>
    </row>
    <row r="80" spans="1:14" ht="12.75" customHeight="1">
      <c r="A80" s="261">
        <v>1</v>
      </c>
      <c r="B80" s="987" t="s">
        <v>190</v>
      </c>
      <c r="C80" s="1008"/>
      <c r="D80" s="350"/>
      <c r="E80" s="350"/>
      <c r="F80" s="350"/>
      <c r="G80" s="350"/>
      <c r="H80" s="350"/>
      <c r="I80" s="350"/>
      <c r="J80" s="350"/>
      <c r="K80" s="350"/>
      <c r="L80" s="350"/>
      <c r="M80" s="350"/>
      <c r="N80" s="350"/>
    </row>
    <row r="81" spans="1:14" ht="13.5" customHeight="1">
      <c r="A81" s="79"/>
      <c r="B81" s="905" t="s">
        <v>323</v>
      </c>
      <c r="C81" s="998"/>
      <c r="D81" s="151" t="s">
        <v>42</v>
      </c>
      <c r="E81" s="274" t="s">
        <v>32</v>
      </c>
      <c r="F81" s="709"/>
      <c r="G81" s="594">
        <f>G27</f>
        <v>78000</v>
      </c>
      <c r="H81" s="710">
        <f>F81+G81</f>
        <v>78000</v>
      </c>
      <c r="I81" s="328"/>
      <c r="J81" s="594">
        <f>J27</f>
        <v>78000</v>
      </c>
      <c r="K81" s="710">
        <f>I81+J81</f>
        <v>78000</v>
      </c>
      <c r="L81" s="708">
        <f aca="true" t="shared" si="13" ref="L81:L87">I81-F81</f>
        <v>0</v>
      </c>
      <c r="M81" s="708">
        <f aca="true" t="shared" si="14" ref="M81:M87">J81-G81</f>
        <v>0</v>
      </c>
      <c r="N81" s="708">
        <f aca="true" t="shared" si="15" ref="N81:N87">K81-H81</f>
        <v>0</v>
      </c>
    </row>
    <row r="82" spans="1:14" ht="12.75" customHeight="1">
      <c r="A82" s="270">
        <v>2</v>
      </c>
      <c r="B82" s="987" t="s">
        <v>191</v>
      </c>
      <c r="C82" s="1008"/>
      <c r="D82" s="151"/>
      <c r="E82" s="230"/>
      <c r="F82" s="311"/>
      <c r="G82" s="229"/>
      <c r="H82" s="279"/>
      <c r="I82" s="348"/>
      <c r="J82" s="229"/>
      <c r="K82" s="279"/>
      <c r="L82" s="708">
        <f t="shared" si="13"/>
        <v>0</v>
      </c>
      <c r="M82" s="708">
        <f t="shared" si="14"/>
        <v>0</v>
      </c>
      <c r="N82" s="708">
        <f t="shared" si="15"/>
        <v>0</v>
      </c>
    </row>
    <row r="83" spans="1:14" ht="12.75" customHeight="1">
      <c r="A83" s="79"/>
      <c r="B83" s="1004" t="s">
        <v>322</v>
      </c>
      <c r="C83" s="1014"/>
      <c r="D83" s="250" t="s">
        <v>38</v>
      </c>
      <c r="E83" s="274" t="s">
        <v>32</v>
      </c>
      <c r="F83" s="252"/>
      <c r="G83" s="229">
        <v>1</v>
      </c>
      <c r="H83" s="594">
        <v>1</v>
      </c>
      <c r="I83" s="328"/>
      <c r="J83" s="229">
        <v>1</v>
      </c>
      <c r="K83" s="594">
        <v>1</v>
      </c>
      <c r="L83" s="708">
        <f t="shared" si="13"/>
        <v>0</v>
      </c>
      <c r="M83" s="708">
        <f t="shared" si="14"/>
        <v>0</v>
      </c>
      <c r="N83" s="708">
        <f t="shared" si="15"/>
        <v>0</v>
      </c>
    </row>
    <row r="84" spans="1:14" ht="12.75" customHeight="1">
      <c r="A84" s="261">
        <v>3</v>
      </c>
      <c r="B84" s="987" t="s">
        <v>200</v>
      </c>
      <c r="C84" s="988"/>
      <c r="D84" s="606"/>
      <c r="E84" s="606"/>
      <c r="F84" s="314"/>
      <c r="G84" s="279"/>
      <c r="H84" s="279"/>
      <c r="I84" s="349"/>
      <c r="J84" s="279"/>
      <c r="K84" s="279"/>
      <c r="L84" s="708">
        <f t="shared" si="13"/>
        <v>0</v>
      </c>
      <c r="M84" s="708">
        <f t="shared" si="14"/>
        <v>0</v>
      </c>
      <c r="N84" s="708">
        <f t="shared" si="15"/>
        <v>0</v>
      </c>
    </row>
    <row r="85" spans="1:14" ht="12.75" customHeight="1">
      <c r="A85" s="79"/>
      <c r="B85" s="704" t="s">
        <v>259</v>
      </c>
      <c r="C85" s="153"/>
      <c r="D85" s="151" t="s">
        <v>42</v>
      </c>
      <c r="E85" s="606" t="s">
        <v>82</v>
      </c>
      <c r="F85" s="709"/>
      <c r="G85" s="321">
        <f>G81/G83</f>
        <v>78000</v>
      </c>
      <c r="H85" s="321">
        <f>H81/H83</f>
        <v>78000</v>
      </c>
      <c r="I85" s="328"/>
      <c r="J85" s="321">
        <f>J81/J83</f>
        <v>78000</v>
      </c>
      <c r="K85" s="321">
        <f>K81/K83</f>
        <v>78000</v>
      </c>
      <c r="L85" s="708">
        <f t="shared" si="13"/>
        <v>0</v>
      </c>
      <c r="M85" s="708">
        <f t="shared" si="14"/>
        <v>0</v>
      </c>
      <c r="N85" s="708">
        <f t="shared" si="15"/>
        <v>0</v>
      </c>
    </row>
    <row r="86" spans="1:14" ht="12.75" customHeight="1">
      <c r="A86" s="261">
        <v>4</v>
      </c>
      <c r="B86" s="987" t="s">
        <v>204</v>
      </c>
      <c r="C86" s="988"/>
      <c r="D86" s="606"/>
      <c r="E86" s="606"/>
      <c r="F86" s="317"/>
      <c r="G86" s="711"/>
      <c r="H86" s="711"/>
      <c r="I86" s="349"/>
      <c r="J86" s="711"/>
      <c r="K86" s="711"/>
      <c r="L86" s="708">
        <f t="shared" si="13"/>
        <v>0</v>
      </c>
      <c r="M86" s="708">
        <f t="shared" si="14"/>
        <v>0</v>
      </c>
      <c r="N86" s="708">
        <f t="shared" si="15"/>
        <v>0</v>
      </c>
    </row>
    <row r="87" spans="1:14" ht="12.75" customHeight="1">
      <c r="A87" s="79"/>
      <c r="B87" s="772" t="s">
        <v>86</v>
      </c>
      <c r="C87" s="1011"/>
      <c r="D87" s="250" t="s">
        <v>27</v>
      </c>
      <c r="E87" s="230" t="s">
        <v>82</v>
      </c>
      <c r="F87" s="288"/>
      <c r="G87" s="353"/>
      <c r="H87" s="354">
        <v>100</v>
      </c>
      <c r="I87" s="328"/>
      <c r="J87" s="353"/>
      <c r="K87" s="354">
        <v>100</v>
      </c>
      <c r="L87" s="708">
        <f t="shared" si="13"/>
        <v>0</v>
      </c>
      <c r="M87" s="708">
        <f t="shared" si="14"/>
        <v>0</v>
      </c>
      <c r="N87" s="708">
        <f t="shared" si="15"/>
        <v>0</v>
      </c>
    </row>
    <row r="88" spans="1:14" ht="12.75" customHeight="1">
      <c r="A88" s="152">
        <v>4</v>
      </c>
      <c r="B88" s="1012" t="s">
        <v>236</v>
      </c>
      <c r="C88" s="1013"/>
      <c r="D88" s="1013"/>
      <c r="E88" s="1013"/>
      <c r="F88" s="1013"/>
      <c r="G88" s="1013"/>
      <c r="H88" s="1013"/>
      <c r="I88" s="1013"/>
      <c r="J88" s="1013"/>
      <c r="K88" s="1013"/>
      <c r="L88" s="1013"/>
      <c r="M88" s="1013"/>
      <c r="N88" s="1013"/>
    </row>
    <row r="89" spans="1:14" ht="12.75" customHeight="1">
      <c r="A89" s="370">
        <v>1</v>
      </c>
      <c r="B89" s="987" t="s">
        <v>190</v>
      </c>
      <c r="C89" s="1008"/>
      <c r="D89" s="712"/>
      <c r="E89" s="712"/>
      <c r="F89" s="712"/>
      <c r="G89" s="712"/>
      <c r="H89" s="712"/>
      <c r="I89" s="712"/>
      <c r="J89" s="712"/>
      <c r="K89" s="712"/>
      <c r="L89" s="712"/>
      <c r="M89" s="712"/>
      <c r="N89" s="712"/>
    </row>
    <row r="90" spans="1:14" ht="12.75" customHeight="1">
      <c r="A90" s="526"/>
      <c r="B90" s="905" t="s">
        <v>277</v>
      </c>
      <c r="C90" s="998"/>
      <c r="D90" s="151" t="s">
        <v>42</v>
      </c>
      <c r="E90" s="274" t="s">
        <v>32</v>
      </c>
      <c r="F90" s="594">
        <f>F28</f>
        <v>24175</v>
      </c>
      <c r="G90" s="594">
        <f>G28</f>
        <v>127525</v>
      </c>
      <c r="H90" s="594">
        <f>SUM(F90:G90)</f>
        <v>151700</v>
      </c>
      <c r="I90" s="594">
        <f>I28</f>
        <v>24175</v>
      </c>
      <c r="J90" s="594">
        <f>J28</f>
        <v>127525</v>
      </c>
      <c r="K90" s="594">
        <f>SUM(I90:J90)</f>
        <v>151700</v>
      </c>
      <c r="L90" s="708">
        <f aca="true" t="shared" si="16" ref="L90:L96">I90-F90</f>
        <v>0</v>
      </c>
      <c r="M90" s="708">
        <f aca="true" t="shared" si="17" ref="M90:M96">J90-G90</f>
        <v>0</v>
      </c>
      <c r="N90" s="708">
        <f aca="true" t="shared" si="18" ref="N90:N96">K90-H90</f>
        <v>0</v>
      </c>
    </row>
    <row r="91" spans="1:14" ht="10.5" customHeight="1">
      <c r="A91" s="370">
        <v>2</v>
      </c>
      <c r="B91" s="987" t="s">
        <v>191</v>
      </c>
      <c r="C91" s="988"/>
      <c r="D91" s="151"/>
      <c r="E91" s="230"/>
      <c r="F91" s="311"/>
      <c r="G91" s="312"/>
      <c r="H91" s="313"/>
      <c r="I91" s="311"/>
      <c r="J91" s="312"/>
      <c r="K91" s="313"/>
      <c r="L91" s="708">
        <f t="shared" si="16"/>
        <v>0</v>
      </c>
      <c r="M91" s="708">
        <f t="shared" si="17"/>
        <v>0</v>
      </c>
      <c r="N91" s="708">
        <f t="shared" si="18"/>
        <v>0</v>
      </c>
    </row>
    <row r="92" spans="1:14" ht="12.75" customHeight="1">
      <c r="A92" s="526"/>
      <c r="B92" s="905" t="s">
        <v>261</v>
      </c>
      <c r="C92" s="998"/>
      <c r="D92" s="250" t="s">
        <v>38</v>
      </c>
      <c r="E92" s="274" t="s">
        <v>32</v>
      </c>
      <c r="F92" s="250">
        <v>4</v>
      </c>
      <c r="G92" s="250">
        <v>17</v>
      </c>
      <c r="H92" s="606">
        <f>SUM(F92:G92)</f>
        <v>21</v>
      </c>
      <c r="I92" s="250">
        <v>4</v>
      </c>
      <c r="J92" s="250">
        <v>17</v>
      </c>
      <c r="K92" s="606">
        <f>SUM(I92:J92)</f>
        <v>21</v>
      </c>
      <c r="L92" s="708">
        <f t="shared" si="16"/>
        <v>0</v>
      </c>
      <c r="M92" s="708">
        <f t="shared" si="17"/>
        <v>0</v>
      </c>
      <c r="N92" s="708">
        <f t="shared" si="18"/>
        <v>0</v>
      </c>
    </row>
    <row r="93" spans="1:14" ht="13.5" customHeight="1">
      <c r="A93" s="270">
        <v>3</v>
      </c>
      <c r="B93" s="790" t="s">
        <v>200</v>
      </c>
      <c r="C93" s="791"/>
      <c r="D93" s="606"/>
      <c r="E93" s="606"/>
      <c r="F93" s="314"/>
      <c r="G93" s="315"/>
      <c r="H93" s="316"/>
      <c r="I93" s="314"/>
      <c r="J93" s="315"/>
      <c r="K93" s="316"/>
      <c r="L93" s="708">
        <f t="shared" si="16"/>
        <v>0</v>
      </c>
      <c r="M93" s="708">
        <f t="shared" si="17"/>
        <v>0</v>
      </c>
      <c r="N93" s="708">
        <f t="shared" si="18"/>
        <v>0</v>
      </c>
    </row>
    <row r="94" spans="1:14" ht="14.25" customHeight="1">
      <c r="A94" s="262"/>
      <c r="B94" s="704" t="s">
        <v>278</v>
      </c>
      <c r="C94" s="764"/>
      <c r="D94" s="151" t="s">
        <v>42</v>
      </c>
      <c r="E94" s="606" t="s">
        <v>82</v>
      </c>
      <c r="F94" s="355">
        <f aca="true" t="shared" si="19" ref="F94:K94">F90/F92</f>
        <v>6043.75</v>
      </c>
      <c r="G94" s="355">
        <f t="shared" si="19"/>
        <v>7501.470588235294</v>
      </c>
      <c r="H94" s="355">
        <f t="shared" si="19"/>
        <v>7223.809523809524</v>
      </c>
      <c r="I94" s="355">
        <f t="shared" si="19"/>
        <v>6043.75</v>
      </c>
      <c r="J94" s="355">
        <f t="shared" si="19"/>
        <v>7501.470588235294</v>
      </c>
      <c r="K94" s="355">
        <f t="shared" si="19"/>
        <v>7223.809523809524</v>
      </c>
      <c r="L94" s="708">
        <f t="shared" si="16"/>
        <v>0</v>
      </c>
      <c r="M94" s="708">
        <f t="shared" si="17"/>
        <v>0</v>
      </c>
      <c r="N94" s="708">
        <f t="shared" si="18"/>
        <v>0</v>
      </c>
    </row>
    <row r="95" spans="1:14" ht="11.25" customHeight="1">
      <c r="A95" s="262">
        <v>4</v>
      </c>
      <c r="B95" s="987" t="s">
        <v>204</v>
      </c>
      <c r="C95" s="1008"/>
      <c r="D95" s="598"/>
      <c r="E95" s="598"/>
      <c r="F95" s="598"/>
      <c r="G95" s="598"/>
      <c r="H95" s="641"/>
      <c r="I95" s="598"/>
      <c r="J95" s="598"/>
      <c r="K95" s="641"/>
      <c r="L95" s="708">
        <f t="shared" si="16"/>
        <v>0</v>
      </c>
      <c r="M95" s="708">
        <f t="shared" si="17"/>
        <v>0</v>
      </c>
      <c r="N95" s="708">
        <f t="shared" si="18"/>
        <v>0</v>
      </c>
    </row>
    <row r="96" spans="1:14" ht="12" customHeight="1">
      <c r="A96" s="154"/>
      <c r="B96" s="772" t="s">
        <v>129</v>
      </c>
      <c r="C96" s="773"/>
      <c r="D96" s="250" t="s">
        <v>27</v>
      </c>
      <c r="E96" s="230" t="s">
        <v>82</v>
      </c>
      <c r="F96" s="288"/>
      <c r="G96" s="288"/>
      <c r="H96" s="289">
        <v>0.183</v>
      </c>
      <c r="I96" s="288"/>
      <c r="J96" s="288"/>
      <c r="K96" s="289">
        <v>0.183</v>
      </c>
      <c r="L96" s="708">
        <f t="shared" si="16"/>
        <v>0</v>
      </c>
      <c r="M96" s="708">
        <f t="shared" si="17"/>
        <v>0</v>
      </c>
      <c r="N96" s="708">
        <f t="shared" si="18"/>
        <v>0</v>
      </c>
    </row>
    <row r="97" spans="1:14" ht="12.75">
      <c r="A97" s="14" t="s">
        <v>11</v>
      </c>
      <c r="B97" s="713"/>
      <c r="C97" s="713"/>
      <c r="D97" s="713"/>
      <c r="E97" s="713"/>
      <c r="F97" s="713"/>
      <c r="G97" s="713"/>
      <c r="H97" s="713"/>
      <c r="I97" s="713"/>
      <c r="J97" s="713"/>
      <c r="K97" s="713"/>
      <c r="L97" s="713"/>
      <c r="M97" s="713"/>
      <c r="N97" s="713"/>
    </row>
    <row r="98" spans="1:14" ht="12.75">
      <c r="A98" s="14" t="s">
        <v>12</v>
      </c>
      <c r="B98" s="14"/>
      <c r="C98" s="14"/>
      <c r="D98" s="14"/>
      <c r="E98" s="14"/>
      <c r="F98" s="14"/>
      <c r="G98" s="14"/>
      <c r="H98" s="65" t="s">
        <v>43</v>
      </c>
      <c r="I98" s="14"/>
      <c r="J98" s="14"/>
      <c r="K98" s="14"/>
      <c r="L98" s="14"/>
      <c r="M98" s="14"/>
      <c r="N98" s="14"/>
    </row>
    <row r="99" spans="1:14" ht="12.75">
      <c r="A99" s="14" t="s">
        <v>78</v>
      </c>
      <c r="B99" s="14"/>
      <c r="C99" s="14"/>
      <c r="D99" s="14"/>
      <c r="E99" s="14"/>
      <c r="F99" s="14"/>
      <c r="G99" s="14"/>
      <c r="H99" s="14"/>
      <c r="I99" s="14"/>
      <c r="J99" s="14"/>
      <c r="K99" s="14"/>
      <c r="L99" s="14"/>
      <c r="M99" s="14"/>
      <c r="N99" s="14"/>
    </row>
    <row r="100" spans="1:14" ht="12.75">
      <c r="A100" s="14" t="s">
        <v>13</v>
      </c>
      <c r="B100" s="14"/>
      <c r="C100" s="14"/>
      <c r="D100" s="14"/>
      <c r="E100" s="14"/>
      <c r="F100" s="14"/>
      <c r="G100" s="14"/>
      <c r="H100" s="14"/>
      <c r="I100" s="14"/>
      <c r="J100" s="14"/>
      <c r="K100" s="14"/>
      <c r="L100" s="14"/>
      <c r="M100" s="14"/>
      <c r="N100" s="14"/>
    </row>
    <row r="101" spans="1:14" ht="12.75">
      <c r="A101" s="14" t="s">
        <v>14</v>
      </c>
      <c r="B101" s="14"/>
      <c r="C101" s="14"/>
      <c r="D101" s="14"/>
      <c r="E101" s="14"/>
      <c r="F101" s="14"/>
      <c r="G101" s="14"/>
      <c r="H101" s="65" t="s">
        <v>44</v>
      </c>
      <c r="I101" s="14"/>
      <c r="J101" s="14"/>
      <c r="K101" s="14"/>
      <c r="L101" s="14"/>
      <c r="M101" s="14"/>
      <c r="N101" s="14"/>
    </row>
    <row r="102" spans="1:14" ht="18.75">
      <c r="A102" s="2"/>
      <c r="B102" s="2"/>
      <c r="C102" s="2"/>
      <c r="D102" s="2"/>
      <c r="E102" s="14"/>
      <c r="F102" s="14"/>
      <c r="G102" s="14"/>
      <c r="H102" s="14"/>
      <c r="I102" s="14"/>
      <c r="J102" s="14"/>
      <c r="K102" s="14"/>
      <c r="L102" s="14"/>
      <c r="M102" s="14"/>
      <c r="N102" s="14"/>
    </row>
    <row r="103" spans="1:14" ht="18.75">
      <c r="A103" s="2"/>
      <c r="B103" s="2"/>
      <c r="C103" s="2"/>
      <c r="D103" s="2"/>
      <c r="E103" s="14"/>
      <c r="F103" s="14"/>
      <c r="G103" s="14"/>
      <c r="H103" s="14"/>
      <c r="I103" s="14"/>
      <c r="J103" s="14"/>
      <c r="K103" s="14"/>
      <c r="L103" s="14"/>
      <c r="M103" s="14"/>
      <c r="N103" s="14"/>
    </row>
    <row r="104" spans="1:14" ht="18.75">
      <c r="A104" s="2"/>
      <c r="B104" s="2"/>
      <c r="C104" s="2"/>
      <c r="D104" s="2"/>
      <c r="E104" s="14"/>
      <c r="F104" s="14"/>
      <c r="G104" s="14"/>
      <c r="H104" s="14"/>
      <c r="I104" s="14"/>
      <c r="J104" s="14"/>
      <c r="K104" s="14"/>
      <c r="L104" s="14"/>
      <c r="M104" s="14"/>
      <c r="N104" s="14"/>
    </row>
    <row r="105" spans="1:14" ht="18.75">
      <c r="A105" s="2"/>
      <c r="B105" s="2"/>
      <c r="C105" s="2"/>
      <c r="D105" s="2"/>
      <c r="E105" s="14"/>
      <c r="F105" s="14"/>
      <c r="G105" s="14"/>
      <c r="H105" s="14"/>
      <c r="I105" s="14"/>
      <c r="J105" s="14"/>
      <c r="K105" s="14"/>
      <c r="L105" s="14"/>
      <c r="M105" s="14"/>
      <c r="N105" s="14"/>
    </row>
  </sheetData>
  <sheetProtection/>
  <mergeCells count="92">
    <mergeCell ref="D11:M11"/>
    <mergeCell ref="B89:C89"/>
    <mergeCell ref="B34:E34"/>
    <mergeCell ref="B35:E35"/>
    <mergeCell ref="B37:C38"/>
    <mergeCell ref="D37:D38"/>
    <mergeCell ref="E37:E38"/>
    <mergeCell ref="F37:H37"/>
    <mergeCell ref="B58:C58"/>
    <mergeCell ref="B72:C72"/>
    <mergeCell ref="B96:C96"/>
    <mergeCell ref="B82:C82"/>
    <mergeCell ref="B83:C83"/>
    <mergeCell ref="B90:C90"/>
    <mergeCell ref="B86:C86"/>
    <mergeCell ref="A30:N30"/>
    <mergeCell ref="A32:A33"/>
    <mergeCell ref="B32:E33"/>
    <mergeCell ref="F32:H32"/>
    <mergeCell ref="I32:K32"/>
    <mergeCell ref="B93:C93"/>
    <mergeCell ref="B92:C92"/>
    <mergeCell ref="B95:C95"/>
    <mergeCell ref="B87:C87"/>
    <mergeCell ref="B88:N88"/>
    <mergeCell ref="B91:C91"/>
    <mergeCell ref="B77:C77"/>
    <mergeCell ref="B78:N78"/>
    <mergeCell ref="B70:C70"/>
    <mergeCell ref="B80:C80"/>
    <mergeCell ref="B43:C43"/>
    <mergeCell ref="B79:N79"/>
    <mergeCell ref="B54:C54"/>
    <mergeCell ref="B55:C55"/>
    <mergeCell ref="B63:C63"/>
    <mergeCell ref="B64:C64"/>
    <mergeCell ref="B71:C71"/>
    <mergeCell ref="B73:C73"/>
    <mergeCell ref="B44:C44"/>
    <mergeCell ref="B45:C45"/>
    <mergeCell ref="B57:N57"/>
    <mergeCell ref="B52:C52"/>
    <mergeCell ref="B53:C53"/>
    <mergeCell ref="B22:E23"/>
    <mergeCell ref="F22:H22"/>
    <mergeCell ref="B42:C42"/>
    <mergeCell ref="L32:N32"/>
    <mergeCell ref="I37:K37"/>
    <mergeCell ref="B39:C39"/>
    <mergeCell ref="B29:E29"/>
    <mergeCell ref="B25:E25"/>
    <mergeCell ref="B40:N40"/>
    <mergeCell ref="A5:M5"/>
    <mergeCell ref="L22:N22"/>
    <mergeCell ref="B12:G12"/>
    <mergeCell ref="I22:K22"/>
    <mergeCell ref="B13:G13"/>
    <mergeCell ref="B14:G14"/>
    <mergeCell ref="B15:G15"/>
    <mergeCell ref="D10:N10"/>
    <mergeCell ref="B17:D17"/>
    <mergeCell ref="A22:A23"/>
    <mergeCell ref="B84:C84"/>
    <mergeCell ref="B16:G16"/>
    <mergeCell ref="B50:C50"/>
    <mergeCell ref="B51:C51"/>
    <mergeCell ref="B76:C76"/>
    <mergeCell ref="B66:C66"/>
    <mergeCell ref="B59:C59"/>
    <mergeCell ref="B60:C60"/>
    <mergeCell ref="B19:G19"/>
    <mergeCell ref="B81:C81"/>
    <mergeCell ref="B74:C74"/>
    <mergeCell ref="B67:C67"/>
    <mergeCell ref="B68:C68"/>
    <mergeCell ref="B61:N61"/>
    <mergeCell ref="B18:G18"/>
    <mergeCell ref="B24:E24"/>
    <mergeCell ref="L37:N37"/>
    <mergeCell ref="B56:C56"/>
    <mergeCell ref="B41:C41"/>
    <mergeCell ref="B46:C46"/>
    <mergeCell ref="B26:E26"/>
    <mergeCell ref="B27:E27"/>
    <mergeCell ref="B28:E28"/>
    <mergeCell ref="L1:O3"/>
    <mergeCell ref="B65:C65"/>
    <mergeCell ref="B62:C62"/>
    <mergeCell ref="B49:C49"/>
    <mergeCell ref="B47:C47"/>
    <mergeCell ref="B48:C48"/>
    <mergeCell ref="A4:N4"/>
  </mergeCells>
  <printOptions/>
  <pageMargins left="0.5511811023622047" right="0.5511811023622047" top="0.1968503937007874" bottom="0.1968503937007874" header="0.1968503937007874" footer="0.2755905511811024"/>
  <pageSetup fitToHeight="5"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zoomScaleSheetLayoutView="85" zoomScalePageLayoutView="0" workbookViewId="0" topLeftCell="B1">
      <selection activeCell="B27" sqref="B27:E27"/>
    </sheetView>
  </sheetViews>
  <sheetFormatPr defaultColWidth="9.00390625" defaultRowHeight="12.75"/>
  <cols>
    <col min="1" max="1" width="7.375" style="0" customWidth="1"/>
    <col min="2" max="2" width="20.75390625" style="0" customWidth="1"/>
    <col min="3" max="3" width="36.875" style="0" customWidth="1"/>
    <col min="4" max="4" width="12.875" style="0" customWidth="1"/>
    <col min="5" max="5" width="15.25390625" style="0" customWidth="1"/>
    <col min="6" max="6" width="12.125" style="0" customWidth="1"/>
    <col min="7" max="7" width="12.625" style="0" customWidth="1"/>
    <col min="8" max="9" width="14.00390625" style="0" customWidth="1"/>
    <col min="10" max="11" width="11.875" style="0" customWidth="1"/>
    <col min="12" max="12" width="12.875" style="0" customWidth="1"/>
    <col min="13" max="13" width="11.00390625" style="0" customWidth="1"/>
    <col min="14" max="14" width="11.125" style="0" customWidth="1"/>
    <col min="15" max="15" width="24.25390625" style="0" customWidth="1"/>
  </cols>
  <sheetData>
    <row r="1" spans="1:15" ht="9" customHeight="1">
      <c r="A1" s="1"/>
      <c r="B1" s="1"/>
      <c r="C1" s="1"/>
      <c r="D1" s="1"/>
      <c r="K1" s="819" t="s">
        <v>170</v>
      </c>
      <c r="L1" s="819"/>
      <c r="M1" s="819"/>
      <c r="N1" s="819"/>
      <c r="O1" s="13"/>
    </row>
    <row r="2" spans="1:15" ht="9.75" customHeight="1">
      <c r="A2" s="1"/>
      <c r="B2" s="1"/>
      <c r="C2" s="1"/>
      <c r="D2" s="1"/>
      <c r="K2" s="819"/>
      <c r="L2" s="819"/>
      <c r="M2" s="819"/>
      <c r="N2" s="819"/>
      <c r="O2" s="13"/>
    </row>
    <row r="3" spans="1:15" ht="11.25" customHeight="1">
      <c r="A3" s="1"/>
      <c r="B3" s="1"/>
      <c r="C3" s="1"/>
      <c r="D3" s="1"/>
      <c r="K3" s="819"/>
      <c r="L3" s="819"/>
      <c r="M3" s="819"/>
      <c r="N3" s="819"/>
      <c r="O3" s="13"/>
    </row>
    <row r="4" spans="1:15" ht="12.75">
      <c r="A4" s="794" t="s">
        <v>0</v>
      </c>
      <c r="B4" s="794"/>
      <c r="C4" s="794"/>
      <c r="D4" s="794"/>
      <c r="E4" s="794"/>
      <c r="F4" s="794"/>
      <c r="G4" s="794"/>
      <c r="H4" s="794"/>
      <c r="I4" s="794"/>
      <c r="J4" s="794"/>
      <c r="K4" s="794"/>
      <c r="L4" s="794"/>
      <c r="M4" s="794"/>
      <c r="N4" s="41"/>
      <c r="O4" s="41"/>
    </row>
    <row r="5" spans="1:18" ht="14.25" customHeight="1">
      <c r="A5" s="794" t="s">
        <v>250</v>
      </c>
      <c r="B5" s="794"/>
      <c r="C5" s="794"/>
      <c r="D5" s="794"/>
      <c r="E5" s="794"/>
      <c r="F5" s="794"/>
      <c r="G5" s="794"/>
      <c r="H5" s="794"/>
      <c r="I5" s="794"/>
      <c r="J5" s="794"/>
      <c r="K5" s="794"/>
      <c r="L5" s="794"/>
      <c r="M5" s="794"/>
      <c r="N5" s="794"/>
      <c r="O5" s="41"/>
      <c r="P5" s="5"/>
      <c r="Q5" s="5"/>
      <c r="R5" s="5"/>
    </row>
    <row r="6" spans="1:18" ht="15.75" customHeight="1">
      <c r="A6" s="18" t="s">
        <v>117</v>
      </c>
      <c r="B6" s="110">
        <v>1010000</v>
      </c>
      <c r="C6" s="42" t="s">
        <v>16</v>
      </c>
      <c r="D6" s="110"/>
      <c r="E6" s="158"/>
      <c r="F6" s="42"/>
      <c r="G6" s="42"/>
      <c r="H6" s="43"/>
      <c r="I6" s="43"/>
      <c r="J6" s="43"/>
      <c r="K6" s="43"/>
      <c r="L6" s="43"/>
      <c r="M6" s="43"/>
      <c r="N6" s="43"/>
      <c r="O6" s="31"/>
      <c r="P6" s="5"/>
      <c r="Q6" s="5"/>
      <c r="R6" s="5"/>
    </row>
    <row r="7" spans="1:15" ht="15" customHeight="1">
      <c r="A7" s="18" t="s">
        <v>73</v>
      </c>
      <c r="B7" s="27" t="s">
        <v>74</v>
      </c>
      <c r="C7" s="30" t="s">
        <v>72</v>
      </c>
      <c r="D7" s="27"/>
      <c r="F7" s="14"/>
      <c r="G7" s="14"/>
      <c r="H7" s="33"/>
      <c r="I7" s="33"/>
      <c r="J7" s="33"/>
      <c r="K7" s="33"/>
      <c r="L7" s="33"/>
      <c r="M7" s="33"/>
      <c r="N7" s="14"/>
      <c r="O7" s="3"/>
    </row>
    <row r="8" spans="1:15" ht="15.75">
      <c r="A8" s="18" t="s">
        <v>118</v>
      </c>
      <c r="B8" s="110">
        <f>B6</f>
        <v>1010000</v>
      </c>
      <c r="C8" s="42" t="s">
        <v>16</v>
      </c>
      <c r="D8" s="110"/>
      <c r="E8" s="158"/>
      <c r="F8" s="42"/>
      <c r="G8" s="42"/>
      <c r="H8" s="43"/>
      <c r="I8" s="43"/>
      <c r="J8" s="33"/>
      <c r="K8" s="33"/>
      <c r="L8" s="97"/>
      <c r="M8" s="33"/>
      <c r="N8" s="14"/>
      <c r="O8" s="3"/>
    </row>
    <row r="9" spans="1:15" ht="15" customHeight="1">
      <c r="A9" s="18" t="s">
        <v>75</v>
      </c>
      <c r="B9" s="27" t="s">
        <v>74</v>
      </c>
      <c r="C9" s="30" t="s">
        <v>72</v>
      </c>
      <c r="D9" s="27"/>
      <c r="F9" s="14"/>
      <c r="G9" s="14"/>
      <c r="H9" s="33"/>
      <c r="I9" s="33"/>
      <c r="J9" s="33"/>
      <c r="K9" s="33"/>
      <c r="L9" s="33"/>
      <c r="M9" s="33"/>
      <c r="N9" s="97"/>
      <c r="O9" s="32"/>
    </row>
    <row r="10" spans="1:14" ht="9" customHeight="1">
      <c r="A10" s="28"/>
      <c r="B10" s="28"/>
      <c r="C10" s="28"/>
      <c r="D10" s="28"/>
      <c r="F10" s="28"/>
      <c r="G10" s="28"/>
      <c r="H10" s="442"/>
      <c r="I10" s="442"/>
      <c r="J10" s="442"/>
      <c r="K10" s="442"/>
      <c r="L10" s="442"/>
      <c r="M10" s="442"/>
      <c r="N10" s="28"/>
    </row>
    <row r="11" spans="1:14" ht="15" customHeight="1">
      <c r="A11" s="18" t="s">
        <v>119</v>
      </c>
      <c r="B11" s="110">
        <v>1014081</v>
      </c>
      <c r="C11" s="100" t="s">
        <v>100</v>
      </c>
      <c r="D11" s="1017" t="s">
        <v>353</v>
      </c>
      <c r="E11" s="1017"/>
      <c r="F11" s="1017"/>
      <c r="G11" s="1017"/>
      <c r="H11" s="1017"/>
      <c r="I11" s="1017"/>
      <c r="J11" s="50"/>
      <c r="K11" s="50"/>
      <c r="L11" s="50"/>
      <c r="M11" s="50"/>
      <c r="N11" s="50"/>
    </row>
    <row r="12" spans="1:14" ht="9.75" customHeight="1">
      <c r="A12" s="18"/>
      <c r="B12" s="27" t="s">
        <v>115</v>
      </c>
      <c r="C12" s="27" t="s">
        <v>116</v>
      </c>
      <c r="D12" s="30" t="s">
        <v>76</v>
      </c>
      <c r="G12" s="18"/>
      <c r="H12" s="49"/>
      <c r="I12" s="49"/>
      <c r="J12" s="49"/>
      <c r="K12" s="49"/>
      <c r="L12" s="49"/>
      <c r="M12" s="49"/>
      <c r="N12" s="49"/>
    </row>
    <row r="13" spans="1:14" ht="7.5" customHeight="1">
      <c r="A13" s="18"/>
      <c r="B13" s="18"/>
      <c r="C13" s="18"/>
      <c r="D13" s="18"/>
      <c r="E13" s="18"/>
      <c r="F13" s="18"/>
      <c r="G13" s="18"/>
      <c r="H13" s="49"/>
      <c r="I13" s="49"/>
      <c r="J13" s="49"/>
      <c r="K13" s="49"/>
      <c r="L13" s="49"/>
      <c r="M13" s="49"/>
      <c r="N13" s="49"/>
    </row>
    <row r="14" spans="1:14" ht="9" customHeight="1">
      <c r="A14" s="206">
        <v>4</v>
      </c>
      <c r="B14" s="880" t="s">
        <v>174</v>
      </c>
      <c r="C14" s="880"/>
      <c r="D14" s="880"/>
      <c r="E14" s="880"/>
      <c r="F14" s="880"/>
      <c r="G14" s="880"/>
      <c r="H14" s="49"/>
      <c r="I14" s="49"/>
      <c r="J14" s="49"/>
      <c r="K14" s="49"/>
      <c r="L14" s="49"/>
      <c r="M14" s="49"/>
      <c r="N14" s="49"/>
    </row>
    <row r="15" spans="1:14" ht="15.75" customHeight="1">
      <c r="A15" s="207" t="s">
        <v>175</v>
      </c>
      <c r="B15" s="925" t="s">
        <v>176</v>
      </c>
      <c r="C15" s="925"/>
      <c r="D15" s="925"/>
      <c r="E15" s="925"/>
      <c r="F15" s="925"/>
      <c r="G15" s="1024"/>
      <c r="H15" s="49"/>
      <c r="I15" s="49"/>
      <c r="J15" s="49"/>
      <c r="K15" s="49"/>
      <c r="L15" s="49"/>
      <c r="M15" s="49"/>
      <c r="N15" s="49"/>
    </row>
    <row r="16" spans="1:14" ht="9.75" customHeight="1">
      <c r="A16" s="208"/>
      <c r="B16" s="999" t="str">
        <f>A18</f>
        <v>Підтримка та розвиток культурно-освітніх заходів</v>
      </c>
      <c r="C16" s="1000"/>
      <c r="D16" s="1000"/>
      <c r="E16" s="1000"/>
      <c r="F16" s="1000"/>
      <c r="G16" s="1001"/>
      <c r="H16" s="18"/>
      <c r="I16" s="18"/>
      <c r="J16" s="18"/>
      <c r="K16" s="18"/>
      <c r="L16" s="18"/>
      <c r="M16" s="49"/>
      <c r="N16" s="49"/>
    </row>
    <row r="17" spans="1:14" ht="14.25" customHeight="1">
      <c r="A17" s="206">
        <v>5</v>
      </c>
      <c r="B17" s="880" t="s">
        <v>206</v>
      </c>
      <c r="C17" s="880"/>
      <c r="D17" s="880"/>
      <c r="E17" s="880"/>
      <c r="F17" s="880"/>
      <c r="G17" s="880"/>
      <c r="H17" s="18"/>
      <c r="I17" s="18"/>
      <c r="J17" s="18"/>
      <c r="K17" s="18"/>
      <c r="L17" s="18"/>
      <c r="M17" s="49"/>
      <c r="N17" s="49"/>
    </row>
    <row r="18" spans="1:14" ht="14.25" customHeight="1">
      <c r="A18" s="1025" t="s">
        <v>214</v>
      </c>
      <c r="B18" s="1025"/>
      <c r="C18" s="1025"/>
      <c r="D18" s="1025"/>
      <c r="E18" s="1025"/>
      <c r="F18" s="1025"/>
      <c r="G18" s="1025"/>
      <c r="H18" s="18"/>
      <c r="I18" s="18"/>
      <c r="J18" s="18"/>
      <c r="K18" s="18"/>
      <c r="L18" s="18"/>
      <c r="M18" s="49"/>
      <c r="N18" s="49"/>
    </row>
    <row r="19" spans="1:14" ht="9" customHeight="1">
      <c r="A19" s="206">
        <v>6</v>
      </c>
      <c r="B19" s="881" t="s">
        <v>180</v>
      </c>
      <c r="C19" s="881"/>
      <c r="D19" s="881"/>
      <c r="E19" s="209"/>
      <c r="F19" s="209"/>
      <c r="G19" s="209"/>
      <c r="H19" s="18"/>
      <c r="I19" s="18"/>
      <c r="J19" s="18"/>
      <c r="K19" s="18"/>
      <c r="L19" s="18"/>
      <c r="M19" s="49"/>
      <c r="N19" s="49"/>
    </row>
    <row r="20" spans="1:14" ht="11.25" customHeight="1">
      <c r="A20" s="207" t="s">
        <v>175</v>
      </c>
      <c r="B20" s="925" t="s">
        <v>181</v>
      </c>
      <c r="C20" s="925"/>
      <c r="D20" s="925"/>
      <c r="E20" s="925"/>
      <c r="F20" s="925"/>
      <c r="G20" s="925"/>
      <c r="H20" s="18"/>
      <c r="I20" s="18"/>
      <c r="J20" s="18"/>
      <c r="K20" s="18"/>
      <c r="L20" s="18"/>
      <c r="M20" s="49"/>
      <c r="N20" s="49"/>
    </row>
    <row r="21" spans="1:14" ht="11.25" customHeight="1">
      <c r="A21" s="195">
        <v>1</v>
      </c>
      <c r="B21" s="1021" t="s">
        <v>167</v>
      </c>
      <c r="C21" s="1022"/>
      <c r="D21" s="1022"/>
      <c r="E21" s="1022"/>
      <c r="F21" s="1022"/>
      <c r="G21" s="1023"/>
      <c r="H21" s="18"/>
      <c r="I21" s="18"/>
      <c r="J21" s="18"/>
      <c r="K21" s="18"/>
      <c r="L21" s="18"/>
      <c r="M21" s="49"/>
      <c r="N21" s="49"/>
    </row>
    <row r="22" spans="1:14" ht="13.5" customHeight="1">
      <c r="A22" s="18"/>
      <c r="B22" s="18"/>
      <c r="C22" s="18"/>
      <c r="D22" s="18"/>
      <c r="E22" s="18"/>
      <c r="F22" s="18"/>
      <c r="G22" s="18"/>
      <c r="H22" s="18"/>
      <c r="I22" s="18"/>
      <c r="J22" s="18"/>
      <c r="K22" s="18"/>
      <c r="L22" s="18"/>
      <c r="M22" s="49"/>
      <c r="N22" s="49"/>
    </row>
    <row r="23" spans="1:14" ht="13.5" customHeight="1">
      <c r="A23" s="176">
        <v>7</v>
      </c>
      <c r="B23" s="14" t="s">
        <v>183</v>
      </c>
      <c r="C23" s="125"/>
      <c r="D23" s="125"/>
      <c r="E23" s="14"/>
      <c r="F23" s="14"/>
      <c r="G23" s="14"/>
      <c r="H23" s="14"/>
      <c r="I23" s="14"/>
      <c r="J23" s="14"/>
      <c r="K23" s="14"/>
      <c r="M23" s="14"/>
      <c r="N23" s="40" t="s">
        <v>184</v>
      </c>
    </row>
    <row r="24" spans="1:14" ht="9.75" customHeight="1">
      <c r="A24" s="824" t="s">
        <v>7</v>
      </c>
      <c r="B24" s="785" t="s">
        <v>185</v>
      </c>
      <c r="C24" s="785"/>
      <c r="D24" s="785"/>
      <c r="E24" s="785"/>
      <c r="F24" s="828" t="s">
        <v>238</v>
      </c>
      <c r="G24" s="829"/>
      <c r="H24" s="830"/>
      <c r="I24" s="828" t="s">
        <v>239</v>
      </c>
      <c r="J24" s="829"/>
      <c r="K24" s="830"/>
      <c r="L24" s="828" t="s">
        <v>3</v>
      </c>
      <c r="M24" s="829"/>
      <c r="N24" s="830"/>
    </row>
    <row r="25" spans="1:14" ht="10.5" customHeight="1">
      <c r="A25" s="824"/>
      <c r="B25" s="785"/>
      <c r="C25" s="785"/>
      <c r="D25" s="785"/>
      <c r="E25" s="785"/>
      <c r="F25" s="17" t="s">
        <v>4</v>
      </c>
      <c r="G25" s="17" t="s">
        <v>188</v>
      </c>
      <c r="H25" s="17" t="s">
        <v>6</v>
      </c>
      <c r="I25" s="17" t="s">
        <v>4</v>
      </c>
      <c r="J25" s="17" t="s">
        <v>188</v>
      </c>
      <c r="K25" s="17" t="s">
        <v>6</v>
      </c>
      <c r="L25" s="17" t="s">
        <v>4</v>
      </c>
      <c r="M25" s="17" t="s">
        <v>188</v>
      </c>
      <c r="N25" s="17" t="s">
        <v>6</v>
      </c>
    </row>
    <row r="26" spans="1:14" ht="11.25" customHeight="1">
      <c r="A26" s="17">
        <v>1</v>
      </c>
      <c r="B26" s="802">
        <v>2</v>
      </c>
      <c r="C26" s="803"/>
      <c r="D26" s="803"/>
      <c r="E26" s="804"/>
      <c r="F26" s="17">
        <v>3</v>
      </c>
      <c r="G26" s="17">
        <v>4</v>
      </c>
      <c r="H26" s="17">
        <v>5</v>
      </c>
      <c r="I26" s="17">
        <v>6</v>
      </c>
      <c r="J26" s="17">
        <v>7</v>
      </c>
      <c r="K26" s="17">
        <v>8</v>
      </c>
      <c r="L26" s="17">
        <v>9</v>
      </c>
      <c r="M26" s="17">
        <v>10</v>
      </c>
      <c r="N26" s="17">
        <v>11</v>
      </c>
    </row>
    <row r="27" spans="1:14" ht="12.75" customHeight="1">
      <c r="A27" s="72">
        <v>1</v>
      </c>
      <c r="B27" s="1006" t="s">
        <v>288</v>
      </c>
      <c r="C27" s="1016"/>
      <c r="D27" s="1016"/>
      <c r="E27" s="1007"/>
      <c r="F27" s="249">
        <v>1461000</v>
      </c>
      <c r="G27" s="198"/>
      <c r="H27" s="198">
        <f>F27+G27</f>
        <v>1461000</v>
      </c>
      <c r="I27" s="203">
        <v>1458594</v>
      </c>
      <c r="J27" s="198"/>
      <c r="K27" s="198">
        <f>I27+J27</f>
        <v>1458594</v>
      </c>
      <c r="L27" s="378">
        <f>I27-F27</f>
        <v>-2406</v>
      </c>
      <c r="M27" s="202">
        <f>J27-G27</f>
        <v>0</v>
      </c>
      <c r="N27" s="377">
        <f>K27-H27</f>
        <v>-2406</v>
      </c>
    </row>
    <row r="28" spans="1:14" ht="12.75" customHeight="1">
      <c r="A28" s="213"/>
      <c r="B28" s="785" t="s">
        <v>218</v>
      </c>
      <c r="C28" s="785"/>
      <c r="D28" s="785"/>
      <c r="E28" s="785"/>
      <c r="F28" s="16"/>
      <c r="G28" s="16"/>
      <c r="H28" s="16"/>
      <c r="I28" s="16"/>
      <c r="J28" s="16"/>
      <c r="K28" s="16"/>
      <c r="L28" s="16"/>
      <c r="M28" s="213"/>
      <c r="N28" s="213"/>
    </row>
    <row r="29" spans="1:14" ht="12.75">
      <c r="A29" s="786"/>
      <c r="B29" s="786"/>
      <c r="C29" s="786"/>
      <c r="D29" s="786"/>
      <c r="E29" s="786"/>
      <c r="F29" s="786"/>
      <c r="G29" s="786"/>
      <c r="H29" s="786"/>
      <c r="I29" s="786"/>
      <c r="J29" s="786"/>
      <c r="K29" s="786"/>
      <c r="L29" s="786"/>
      <c r="M29" s="786"/>
      <c r="N29" s="786"/>
    </row>
    <row r="30" spans="1:14" ht="12.75">
      <c r="A30" s="176">
        <v>8</v>
      </c>
      <c r="B30" s="48" t="s">
        <v>186</v>
      </c>
      <c r="C30" s="48"/>
      <c r="D30" s="48"/>
      <c r="E30" s="48"/>
      <c r="F30" s="48"/>
      <c r="G30" s="48"/>
      <c r="H30" s="48"/>
      <c r="I30" s="48"/>
      <c r="J30" s="48"/>
      <c r="K30" s="48"/>
      <c r="L30" s="26"/>
      <c r="M30" s="48"/>
      <c r="N30" s="264" t="s">
        <v>184</v>
      </c>
    </row>
    <row r="31" spans="1:14" ht="9" customHeight="1">
      <c r="A31" s="824" t="s">
        <v>7</v>
      </c>
      <c r="B31" s="824" t="s">
        <v>185</v>
      </c>
      <c r="C31" s="824"/>
      <c r="D31" s="824"/>
      <c r="E31" s="824"/>
      <c r="F31" s="788" t="s">
        <v>1</v>
      </c>
      <c r="G31" s="810"/>
      <c r="H31" s="789"/>
      <c r="I31" s="788" t="s">
        <v>2</v>
      </c>
      <c r="J31" s="810"/>
      <c r="K31" s="789"/>
      <c r="L31" s="788" t="s">
        <v>3</v>
      </c>
      <c r="M31" s="810"/>
      <c r="N31" s="789"/>
    </row>
    <row r="32" spans="1:14" ht="7.5" customHeight="1">
      <c r="A32" s="824"/>
      <c r="B32" s="824"/>
      <c r="C32" s="824"/>
      <c r="D32" s="824"/>
      <c r="E32" s="824"/>
      <c r="F32" s="54" t="s">
        <v>4</v>
      </c>
      <c r="G32" s="54" t="s">
        <v>5</v>
      </c>
      <c r="H32" s="54" t="s">
        <v>6</v>
      </c>
      <c r="I32" s="54" t="s">
        <v>4</v>
      </c>
      <c r="J32" s="54" t="s">
        <v>5</v>
      </c>
      <c r="K32" s="54" t="s">
        <v>6</v>
      </c>
      <c r="L32" s="54" t="s">
        <v>4</v>
      </c>
      <c r="M32" s="54" t="s">
        <v>5</v>
      </c>
      <c r="N32" s="54" t="s">
        <v>6</v>
      </c>
    </row>
    <row r="33" spans="1:14" ht="8.25" customHeight="1">
      <c r="A33" s="54">
        <v>1</v>
      </c>
      <c r="B33" s="788">
        <v>2</v>
      </c>
      <c r="C33" s="810"/>
      <c r="D33" s="810"/>
      <c r="E33" s="789"/>
      <c r="F33" s="54">
        <v>3</v>
      </c>
      <c r="G33" s="54">
        <v>4</v>
      </c>
      <c r="H33" s="54">
        <v>5</v>
      </c>
      <c r="I33" s="54">
        <v>6</v>
      </c>
      <c r="J33" s="54">
        <v>7</v>
      </c>
      <c r="K33" s="54">
        <v>8</v>
      </c>
      <c r="L33" s="54">
        <v>9</v>
      </c>
      <c r="M33" s="54">
        <v>10</v>
      </c>
      <c r="N33" s="54">
        <v>11</v>
      </c>
    </row>
    <row r="34" spans="1:14" ht="6.75" customHeight="1">
      <c r="A34" s="183"/>
      <c r="B34" s="837"/>
      <c r="C34" s="838"/>
      <c r="D34" s="838"/>
      <c r="E34" s="839"/>
      <c r="F34" s="184"/>
      <c r="G34" s="185"/>
      <c r="H34" s="184"/>
      <c r="I34" s="186"/>
      <c r="J34" s="185"/>
      <c r="K34" s="184"/>
      <c r="L34" s="187"/>
      <c r="M34" s="188"/>
      <c r="N34" s="189"/>
    </row>
    <row r="35" spans="1:17" ht="18.75" customHeight="1">
      <c r="A35" s="176">
        <v>9</v>
      </c>
      <c r="B35" s="14" t="s">
        <v>187</v>
      </c>
      <c r="C35" s="14"/>
      <c r="D35" s="14"/>
      <c r="E35" s="14"/>
      <c r="F35" s="14"/>
      <c r="G35" s="14"/>
      <c r="H35" s="14"/>
      <c r="I35" s="14"/>
      <c r="J35" s="14"/>
      <c r="K35" s="14"/>
      <c r="L35" s="14"/>
      <c r="M35" s="14"/>
      <c r="N35" s="14"/>
      <c r="O35" s="9"/>
      <c r="P35" s="9"/>
      <c r="Q35" s="9"/>
    </row>
    <row r="36" spans="1:17" ht="18.75" customHeight="1">
      <c r="A36" s="16" t="s">
        <v>7</v>
      </c>
      <c r="B36" s="831" t="s">
        <v>8</v>
      </c>
      <c r="C36" s="832"/>
      <c r="D36" s="835" t="s">
        <v>9</v>
      </c>
      <c r="E36" s="835" t="s">
        <v>10</v>
      </c>
      <c r="F36" s="818" t="s">
        <v>240</v>
      </c>
      <c r="G36" s="818"/>
      <c r="H36" s="818"/>
      <c r="I36" s="818" t="s">
        <v>241</v>
      </c>
      <c r="J36" s="818"/>
      <c r="K36" s="818"/>
      <c r="L36" s="817" t="s">
        <v>3</v>
      </c>
      <c r="M36" s="817"/>
      <c r="N36" s="817"/>
      <c r="O36" s="9"/>
      <c r="P36" s="9"/>
      <c r="Q36" s="9"/>
    </row>
    <row r="37" spans="1:17" ht="13.5" customHeight="1">
      <c r="A37" s="16"/>
      <c r="B37" s="833"/>
      <c r="C37" s="834"/>
      <c r="D37" s="836"/>
      <c r="E37" s="836"/>
      <c r="F37" s="17" t="s">
        <v>4</v>
      </c>
      <c r="G37" s="17" t="s">
        <v>188</v>
      </c>
      <c r="H37" s="17" t="s">
        <v>189</v>
      </c>
      <c r="I37" s="17" t="s">
        <v>4</v>
      </c>
      <c r="J37" s="17" t="s">
        <v>188</v>
      </c>
      <c r="K37" s="17" t="s">
        <v>189</v>
      </c>
      <c r="L37" s="17" t="s">
        <v>193</v>
      </c>
      <c r="M37" s="17" t="s">
        <v>188</v>
      </c>
      <c r="N37" s="17" t="s">
        <v>189</v>
      </c>
      <c r="O37" s="10"/>
      <c r="P37" s="10"/>
      <c r="Q37" s="9"/>
    </row>
    <row r="38" spans="1:17" ht="9" customHeight="1">
      <c r="A38" s="54">
        <v>1</v>
      </c>
      <c r="B38" s="788">
        <f>A38+1</f>
        <v>2</v>
      </c>
      <c r="C38" s="789"/>
      <c r="D38" s="174">
        <f>B38+1</f>
        <v>3</v>
      </c>
      <c r="E38" s="54">
        <f>D38+1</f>
        <v>4</v>
      </c>
      <c r="F38" s="54">
        <f>E38+1</f>
        <v>5</v>
      </c>
      <c r="G38" s="54">
        <f>F38+1</f>
        <v>6</v>
      </c>
      <c r="H38" s="54">
        <f aca="true" t="shared" si="0" ref="H38:N38">G38+1</f>
        <v>7</v>
      </c>
      <c r="I38" s="54">
        <f t="shared" si="0"/>
        <v>8</v>
      </c>
      <c r="J38" s="54">
        <f t="shared" si="0"/>
        <v>9</v>
      </c>
      <c r="K38" s="54">
        <f t="shared" si="0"/>
        <v>10</v>
      </c>
      <c r="L38" s="54">
        <f t="shared" si="0"/>
        <v>11</v>
      </c>
      <c r="M38" s="54">
        <f t="shared" si="0"/>
        <v>12</v>
      </c>
      <c r="N38" s="54">
        <f t="shared" si="0"/>
        <v>13</v>
      </c>
      <c r="O38" s="10"/>
      <c r="P38" s="10"/>
      <c r="Q38" s="9"/>
    </row>
    <row r="39" spans="1:14" ht="15" customHeight="1">
      <c r="A39" s="118">
        <v>1</v>
      </c>
      <c r="B39" s="1029" t="str">
        <f>B27</f>
        <v>Забезпечення діяльності централізованої бухгалтерії</v>
      </c>
      <c r="C39" s="1030"/>
      <c r="D39" s="1030"/>
      <c r="E39" s="1030"/>
      <c r="F39" s="1030"/>
      <c r="G39" s="1030"/>
      <c r="H39" s="1030"/>
      <c r="I39" s="1030"/>
      <c r="J39" s="1030"/>
      <c r="K39" s="1030"/>
      <c r="L39" s="1030"/>
      <c r="M39" s="1030"/>
      <c r="N39" s="1031"/>
    </row>
    <row r="40" spans="1:14" ht="9.75" customHeight="1">
      <c r="A40" s="370">
        <v>1</v>
      </c>
      <c r="B40" s="783" t="s">
        <v>190</v>
      </c>
      <c r="C40" s="807"/>
      <c r="D40" s="388"/>
      <c r="E40" s="388"/>
      <c r="F40" s="388"/>
      <c r="G40" s="388"/>
      <c r="H40" s="388"/>
      <c r="I40" s="388"/>
      <c r="J40" s="388"/>
      <c r="K40" s="388"/>
      <c r="L40" s="388"/>
      <c r="M40" s="388"/>
      <c r="N40" s="388"/>
    </row>
    <row r="41" spans="1:15" ht="12.75" customHeight="1">
      <c r="A41" s="370"/>
      <c r="B41" s="892" t="s">
        <v>54</v>
      </c>
      <c r="C41" s="893"/>
      <c r="D41" s="64" t="s">
        <v>18</v>
      </c>
      <c r="E41" s="455"/>
      <c r="F41" s="116">
        <v>1</v>
      </c>
      <c r="G41" s="504"/>
      <c r="H41" s="505">
        <v>1</v>
      </c>
      <c r="I41" s="116">
        <v>1</v>
      </c>
      <c r="J41" s="504"/>
      <c r="K41" s="505">
        <v>1</v>
      </c>
      <c r="L41" s="493">
        <f aca="true" t="shared" si="1" ref="L41:L47">I41-F41</f>
        <v>0</v>
      </c>
      <c r="M41" s="202">
        <f aca="true" t="shared" si="2" ref="M41:M47">J41-G41</f>
        <v>0</v>
      </c>
      <c r="N41" s="377">
        <f aca="true" t="shared" si="3" ref="N41:N47">K41-H41</f>
        <v>0</v>
      </c>
      <c r="O41" s="11"/>
    </row>
    <row r="42" spans="1:15" ht="12.75" customHeight="1">
      <c r="A42" s="370"/>
      <c r="B42" s="892" t="s">
        <v>55</v>
      </c>
      <c r="C42" s="893"/>
      <c r="D42" s="64" t="s">
        <v>18</v>
      </c>
      <c r="E42" s="306"/>
      <c r="F42" s="116">
        <v>1</v>
      </c>
      <c r="G42" s="504"/>
      <c r="H42" s="472">
        <f>F42</f>
        <v>1</v>
      </c>
      <c r="I42" s="116">
        <v>1</v>
      </c>
      <c r="J42" s="504"/>
      <c r="K42" s="472">
        <f>I42</f>
        <v>1</v>
      </c>
      <c r="L42" s="493">
        <f t="shared" si="1"/>
        <v>0</v>
      </c>
      <c r="M42" s="202">
        <f t="shared" si="2"/>
        <v>0</v>
      </c>
      <c r="N42" s="377">
        <f t="shared" si="3"/>
        <v>0</v>
      </c>
      <c r="O42" s="11"/>
    </row>
    <row r="43" spans="1:15" ht="14.25" customHeight="1">
      <c r="A43" s="370"/>
      <c r="B43" s="781" t="s">
        <v>149</v>
      </c>
      <c r="C43" s="782"/>
      <c r="D43" s="214" t="s">
        <v>18</v>
      </c>
      <c r="E43" s="214" t="s">
        <v>19</v>
      </c>
      <c r="F43" s="117">
        <f>SUM(F44:F46)</f>
        <v>10.5</v>
      </c>
      <c r="G43" s="504"/>
      <c r="H43" s="477">
        <f>F43</f>
        <v>10.5</v>
      </c>
      <c r="I43" s="117">
        <f>SUM(I44:I46)</f>
        <v>10.5</v>
      </c>
      <c r="J43" s="504"/>
      <c r="K43" s="477">
        <f>I43</f>
        <v>10.5</v>
      </c>
      <c r="L43" s="493">
        <f t="shared" si="1"/>
        <v>0</v>
      </c>
      <c r="M43" s="202">
        <f t="shared" si="2"/>
        <v>0</v>
      </c>
      <c r="N43" s="377">
        <f t="shared" si="3"/>
        <v>0</v>
      </c>
      <c r="O43" s="67"/>
    </row>
    <row r="44" spans="1:15" ht="12.75" customHeight="1">
      <c r="A44" s="370"/>
      <c r="B44" s="781" t="s">
        <v>230</v>
      </c>
      <c r="C44" s="782"/>
      <c r="D44" s="214" t="s">
        <v>18</v>
      </c>
      <c r="E44" s="276">
        <v>0</v>
      </c>
      <c r="F44" s="7">
        <v>2</v>
      </c>
      <c r="G44" s="504"/>
      <c r="H44" s="477">
        <f>F44</f>
        <v>2</v>
      </c>
      <c r="I44" s="7">
        <v>2</v>
      </c>
      <c r="J44" s="504"/>
      <c r="K44" s="477">
        <f>I44</f>
        <v>2</v>
      </c>
      <c r="L44" s="493">
        <f t="shared" si="1"/>
        <v>0</v>
      </c>
      <c r="M44" s="202">
        <f t="shared" si="2"/>
        <v>0</v>
      </c>
      <c r="N44" s="377">
        <f t="shared" si="3"/>
        <v>0</v>
      </c>
      <c r="O44" s="11"/>
    </row>
    <row r="45" spans="1:15" ht="14.25" customHeight="1">
      <c r="A45" s="370"/>
      <c r="B45" s="863" t="s">
        <v>224</v>
      </c>
      <c r="C45" s="864"/>
      <c r="D45" s="214" t="s">
        <v>18</v>
      </c>
      <c r="E45" s="276">
        <v>0</v>
      </c>
      <c r="F45" s="7">
        <v>8</v>
      </c>
      <c r="G45" s="504"/>
      <c r="H45" s="477">
        <f>F45</f>
        <v>8</v>
      </c>
      <c r="I45" s="7">
        <v>8</v>
      </c>
      <c r="J45" s="504"/>
      <c r="K45" s="477">
        <f>I45</f>
        <v>8</v>
      </c>
      <c r="L45" s="493">
        <f t="shared" si="1"/>
        <v>0</v>
      </c>
      <c r="M45" s="202">
        <f t="shared" si="2"/>
        <v>0</v>
      </c>
      <c r="N45" s="377">
        <f t="shared" si="3"/>
        <v>0</v>
      </c>
      <c r="O45" s="11"/>
    </row>
    <row r="46" spans="1:15" ht="13.5" customHeight="1">
      <c r="A46" s="370"/>
      <c r="B46" s="863" t="s">
        <v>231</v>
      </c>
      <c r="C46" s="864"/>
      <c r="D46" s="214" t="s">
        <v>18</v>
      </c>
      <c r="E46" s="276">
        <v>0</v>
      </c>
      <c r="F46" s="7">
        <v>0.5</v>
      </c>
      <c r="G46" s="504"/>
      <c r="H46" s="477">
        <f>SUM(F46:G46)</f>
        <v>0.5</v>
      </c>
      <c r="I46" s="7">
        <v>0.5</v>
      </c>
      <c r="J46" s="504"/>
      <c r="K46" s="477">
        <f>SUM(I46:J46)</f>
        <v>0.5</v>
      </c>
      <c r="L46" s="493">
        <f t="shared" si="1"/>
        <v>0</v>
      </c>
      <c r="M46" s="202">
        <f t="shared" si="2"/>
        <v>0</v>
      </c>
      <c r="N46" s="377">
        <f t="shared" si="3"/>
        <v>0</v>
      </c>
      <c r="O46" s="11"/>
    </row>
    <row r="47" spans="1:15" ht="31.5" customHeight="1">
      <c r="A47" s="370"/>
      <c r="B47" s="1033" t="s">
        <v>56</v>
      </c>
      <c r="C47" s="1034"/>
      <c r="D47" s="72" t="s">
        <v>317</v>
      </c>
      <c r="E47" s="259" t="s">
        <v>32</v>
      </c>
      <c r="F47" s="506">
        <f>F27</f>
        <v>1461000</v>
      </c>
      <c r="G47" s="156"/>
      <c r="H47" s="472">
        <f>SUM(F47:G47)</f>
        <v>1461000</v>
      </c>
      <c r="I47" s="506">
        <f>I27</f>
        <v>1458594</v>
      </c>
      <c r="J47" s="156"/>
      <c r="K47" s="472">
        <f>SUM(I47:J47)</f>
        <v>1458594</v>
      </c>
      <c r="L47" s="377">
        <f t="shared" si="1"/>
        <v>-2406</v>
      </c>
      <c r="M47" s="202">
        <f t="shared" si="2"/>
        <v>0</v>
      </c>
      <c r="N47" s="377">
        <f t="shared" si="3"/>
        <v>-2406</v>
      </c>
      <c r="O47" s="11"/>
    </row>
    <row r="48" spans="1:15" ht="18.75" customHeight="1">
      <c r="A48" s="605"/>
      <c r="B48" s="1018" t="s">
        <v>205</v>
      </c>
      <c r="C48" s="1019"/>
      <c r="D48" s="1019"/>
      <c r="E48" s="1019"/>
      <c r="F48" s="1019"/>
      <c r="G48" s="1019"/>
      <c r="H48" s="1019"/>
      <c r="I48" s="1019"/>
      <c r="J48" s="1019"/>
      <c r="K48" s="1019"/>
      <c r="L48" s="1019"/>
      <c r="M48" s="1019"/>
      <c r="N48" s="1020"/>
      <c r="O48" s="11"/>
    </row>
    <row r="49" spans="1:14" ht="12.75" customHeight="1">
      <c r="A49" s="370">
        <v>2</v>
      </c>
      <c r="B49" s="783" t="s">
        <v>191</v>
      </c>
      <c r="C49" s="807"/>
      <c r="D49" s="456"/>
      <c r="E49" s="456"/>
      <c r="F49" s="456"/>
      <c r="G49" s="456"/>
      <c r="H49" s="456"/>
      <c r="I49" s="456"/>
      <c r="J49" s="456"/>
      <c r="K49" s="457"/>
      <c r="L49" s="125"/>
      <c r="M49" s="18"/>
      <c r="N49" s="18"/>
    </row>
    <row r="50" spans="1:14" ht="30" customHeight="1">
      <c r="A50" s="370"/>
      <c r="B50" s="781" t="s">
        <v>318</v>
      </c>
      <c r="C50" s="782"/>
      <c r="D50" s="214" t="s">
        <v>35</v>
      </c>
      <c r="E50" s="371" t="s">
        <v>319</v>
      </c>
      <c r="F50" s="120">
        <v>10</v>
      </c>
      <c r="G50" s="507"/>
      <c r="H50" s="465">
        <f>F50</f>
        <v>10</v>
      </c>
      <c r="I50" s="120">
        <v>10</v>
      </c>
      <c r="J50" s="507"/>
      <c r="K50" s="465">
        <f>I50</f>
        <v>10</v>
      </c>
      <c r="L50" s="493">
        <f aca="true" t="shared" si="4" ref="L50:N52">I50-F50</f>
        <v>0</v>
      </c>
      <c r="M50" s="202">
        <f t="shared" si="4"/>
        <v>0</v>
      </c>
      <c r="N50" s="377">
        <f t="shared" si="4"/>
        <v>0</v>
      </c>
    </row>
    <row r="51" spans="1:14" ht="18.75" customHeight="1">
      <c r="A51" s="370"/>
      <c r="B51" s="768" t="s">
        <v>94</v>
      </c>
      <c r="C51" s="769"/>
      <c r="D51" s="214" t="s">
        <v>35</v>
      </c>
      <c r="E51" s="230" t="s">
        <v>64</v>
      </c>
      <c r="F51" s="120">
        <v>214</v>
      </c>
      <c r="G51" s="507"/>
      <c r="H51" s="465">
        <f>F51</f>
        <v>214</v>
      </c>
      <c r="I51" s="120">
        <v>216</v>
      </c>
      <c r="J51" s="507"/>
      <c r="K51" s="465">
        <f>I51</f>
        <v>216</v>
      </c>
      <c r="L51" s="493">
        <f t="shared" si="4"/>
        <v>2</v>
      </c>
      <c r="M51" s="202">
        <f t="shared" si="4"/>
        <v>0</v>
      </c>
      <c r="N51" s="377">
        <f t="shared" si="4"/>
        <v>2</v>
      </c>
    </row>
    <row r="52" spans="1:14" ht="18.75" customHeight="1">
      <c r="A52" s="370"/>
      <c r="B52" s="768" t="s">
        <v>95</v>
      </c>
      <c r="C52" s="769"/>
      <c r="D52" s="214" t="s">
        <v>35</v>
      </c>
      <c r="E52" s="230" t="s">
        <v>64</v>
      </c>
      <c r="F52" s="120">
        <v>1</v>
      </c>
      <c r="G52" s="507"/>
      <c r="H52" s="465">
        <f>F52</f>
        <v>1</v>
      </c>
      <c r="I52" s="120">
        <v>1</v>
      </c>
      <c r="J52" s="507"/>
      <c r="K52" s="465">
        <f>I52</f>
        <v>1</v>
      </c>
      <c r="L52" s="493">
        <f t="shared" si="4"/>
        <v>0</v>
      </c>
      <c r="M52" s="202">
        <f t="shared" si="4"/>
        <v>0</v>
      </c>
      <c r="N52" s="377">
        <f t="shared" si="4"/>
        <v>0</v>
      </c>
    </row>
    <row r="53" spans="1:14" ht="12.75" customHeight="1">
      <c r="A53" s="370">
        <v>3</v>
      </c>
      <c r="B53" s="783" t="s">
        <v>200</v>
      </c>
      <c r="C53" s="784"/>
      <c r="D53" s="458"/>
      <c r="E53" s="458"/>
      <c r="F53" s="508"/>
      <c r="G53" s="508"/>
      <c r="H53" s="508"/>
      <c r="I53" s="509"/>
      <c r="J53" s="246"/>
      <c r="K53" s="246"/>
      <c r="L53" s="119"/>
      <c r="M53" s="111"/>
      <c r="N53" s="22"/>
    </row>
    <row r="54" spans="1:14" ht="20.25" customHeight="1">
      <c r="A54" s="370"/>
      <c r="B54" s="1026" t="s">
        <v>96</v>
      </c>
      <c r="C54" s="1032"/>
      <c r="D54" s="479" t="s">
        <v>42</v>
      </c>
      <c r="E54" s="230" t="s">
        <v>82</v>
      </c>
      <c r="F54" s="510">
        <f>F47/F43</f>
        <v>139142.85714285713</v>
      </c>
      <c r="G54" s="504"/>
      <c r="H54" s="465">
        <f>F54</f>
        <v>139142.85714285713</v>
      </c>
      <c r="I54" s="510">
        <f>I47/I43</f>
        <v>138913.7142857143</v>
      </c>
      <c r="J54" s="504"/>
      <c r="K54" s="465">
        <f>I54</f>
        <v>138913.7142857143</v>
      </c>
      <c r="L54" s="493">
        <f aca="true" t="shared" si="5" ref="L54:N56">I54-F54</f>
        <v>-229.1428571428405</v>
      </c>
      <c r="M54" s="202">
        <f t="shared" si="5"/>
        <v>0</v>
      </c>
      <c r="N54" s="377">
        <f t="shared" si="5"/>
        <v>-229.1428571428405</v>
      </c>
    </row>
    <row r="55" spans="1:14" ht="13.5" customHeight="1">
      <c r="A55" s="370"/>
      <c r="B55" s="1026" t="s">
        <v>316</v>
      </c>
      <c r="C55" s="1027"/>
      <c r="D55" s="479" t="s">
        <v>42</v>
      </c>
      <c r="E55" s="230" t="s">
        <v>82</v>
      </c>
      <c r="F55" s="511">
        <f>F51/9</f>
        <v>23.77777777777778</v>
      </c>
      <c r="G55" s="512"/>
      <c r="H55" s="465">
        <f>F55</f>
        <v>23.77777777777778</v>
      </c>
      <c r="I55" s="511">
        <f>I51/9</f>
        <v>24</v>
      </c>
      <c r="J55" s="512"/>
      <c r="K55" s="465">
        <f>I55</f>
        <v>24</v>
      </c>
      <c r="L55" s="493">
        <f t="shared" si="5"/>
        <v>0.22222222222222143</v>
      </c>
      <c r="M55" s="202">
        <f t="shared" si="5"/>
        <v>0</v>
      </c>
      <c r="N55" s="377">
        <f t="shared" si="5"/>
        <v>0.22222222222222143</v>
      </c>
    </row>
    <row r="56" spans="1:14" ht="27" customHeight="1">
      <c r="A56" s="370"/>
      <c r="B56" s="920" t="s">
        <v>140</v>
      </c>
      <c r="C56" s="921"/>
      <c r="D56" s="462" t="s">
        <v>38</v>
      </c>
      <c r="E56" s="230" t="s">
        <v>82</v>
      </c>
      <c r="F56" s="513">
        <f>F50/9</f>
        <v>1.1111111111111112</v>
      </c>
      <c r="G56" s="514"/>
      <c r="H56" s="465">
        <f>F56</f>
        <v>1.1111111111111112</v>
      </c>
      <c r="I56" s="513">
        <f>I50/9</f>
        <v>1.1111111111111112</v>
      </c>
      <c r="J56" s="514"/>
      <c r="K56" s="465">
        <f>I56</f>
        <v>1.1111111111111112</v>
      </c>
      <c r="L56" s="493">
        <f t="shared" si="5"/>
        <v>0</v>
      </c>
      <c r="M56" s="202">
        <f t="shared" si="5"/>
        <v>0</v>
      </c>
      <c r="N56" s="377">
        <f t="shared" si="5"/>
        <v>0</v>
      </c>
    </row>
    <row r="57" spans="1:14" ht="13.5" customHeight="1">
      <c r="A57" s="370">
        <v>4</v>
      </c>
      <c r="B57" s="783" t="s">
        <v>204</v>
      </c>
      <c r="C57" s="807"/>
      <c r="D57" s="370"/>
      <c r="E57" s="372"/>
      <c r="F57" s="515"/>
      <c r="G57" s="515"/>
      <c r="H57" s="515"/>
      <c r="I57" s="128"/>
      <c r="J57" s="246"/>
      <c r="K57" s="246"/>
      <c r="L57" s="119"/>
      <c r="M57" s="111"/>
      <c r="N57" s="22"/>
    </row>
    <row r="58" spans="1:14" ht="28.5" customHeight="1">
      <c r="A58" s="370"/>
      <c r="B58" s="1028" t="s">
        <v>141</v>
      </c>
      <c r="C58" s="1028"/>
      <c r="D58" s="250" t="s">
        <v>27</v>
      </c>
      <c r="E58" s="230" t="s">
        <v>82</v>
      </c>
      <c r="F58" s="516">
        <v>0.01</v>
      </c>
      <c r="G58" s="517"/>
      <c r="H58" s="518">
        <v>0.01</v>
      </c>
      <c r="I58" s="516">
        <v>0.01</v>
      </c>
      <c r="J58" s="517"/>
      <c r="K58" s="518">
        <v>0.01</v>
      </c>
      <c r="L58" s="493">
        <f>I58-F58</f>
        <v>0</v>
      </c>
      <c r="M58" s="202">
        <f>J58-G58</f>
        <v>0</v>
      </c>
      <c r="N58" s="377">
        <f>K58-H58</f>
        <v>0</v>
      </c>
    </row>
    <row r="59" spans="1:14" ht="15.75" customHeight="1">
      <c r="A59" s="440"/>
      <c r="B59" s="774" t="s">
        <v>332</v>
      </c>
      <c r="C59" s="775"/>
      <c r="D59" s="775"/>
      <c r="E59" s="775"/>
      <c r="F59" s="775"/>
      <c r="G59" s="775"/>
      <c r="H59" s="775"/>
      <c r="I59" s="775"/>
      <c r="J59" s="775"/>
      <c r="K59" s="775"/>
      <c r="L59" s="775"/>
      <c r="M59" s="775"/>
      <c r="N59" s="776"/>
    </row>
    <row r="60" spans="1:14" ht="12.75">
      <c r="A60" s="18" t="s">
        <v>11</v>
      </c>
      <c r="B60" s="18"/>
      <c r="C60" s="18"/>
      <c r="D60" s="18"/>
      <c r="E60" s="18"/>
      <c r="F60" s="18"/>
      <c r="G60" s="18"/>
      <c r="H60" s="18"/>
      <c r="I60" s="18"/>
      <c r="J60" s="18"/>
      <c r="K60" s="18"/>
      <c r="L60" s="18"/>
      <c r="M60" s="18"/>
      <c r="N60" s="18"/>
    </row>
    <row r="61" spans="1:14" ht="12.75">
      <c r="A61" s="18" t="s">
        <v>12</v>
      </c>
      <c r="B61" s="18"/>
      <c r="C61" s="18"/>
      <c r="D61" s="18"/>
      <c r="E61" s="18"/>
      <c r="F61" s="18"/>
      <c r="G61" s="18"/>
      <c r="H61" s="51" t="s">
        <v>43</v>
      </c>
      <c r="I61" s="18"/>
      <c r="J61" s="18"/>
      <c r="K61" s="18"/>
      <c r="L61" s="18"/>
      <c r="M61" s="18"/>
      <c r="N61" s="18"/>
    </row>
    <row r="62" spans="1:14" ht="9.75" customHeight="1">
      <c r="A62" s="48" t="s">
        <v>97</v>
      </c>
      <c r="B62" s="18"/>
      <c r="C62" s="18"/>
      <c r="D62" s="18"/>
      <c r="E62" s="18"/>
      <c r="F62" s="18"/>
      <c r="G62" s="18"/>
      <c r="H62" s="18"/>
      <c r="I62" s="18"/>
      <c r="J62" s="18"/>
      <c r="K62" s="18"/>
      <c r="L62" s="18"/>
      <c r="M62" s="18"/>
      <c r="N62" s="18"/>
    </row>
    <row r="63" spans="1:14" ht="12.75">
      <c r="A63" s="18" t="s">
        <v>13</v>
      </c>
      <c r="B63" s="18"/>
      <c r="C63" s="18"/>
      <c r="D63" s="18"/>
      <c r="E63" s="18"/>
      <c r="F63" s="18"/>
      <c r="G63" s="18"/>
      <c r="H63" s="18"/>
      <c r="I63" s="18"/>
      <c r="J63" s="18"/>
      <c r="K63" s="18"/>
      <c r="L63" s="18"/>
      <c r="M63" s="18"/>
      <c r="N63" s="18"/>
    </row>
    <row r="64" spans="1:14" ht="12.75">
      <c r="A64" s="18" t="s">
        <v>14</v>
      </c>
      <c r="B64" s="18"/>
      <c r="C64" s="18"/>
      <c r="D64" s="18"/>
      <c r="E64" s="18"/>
      <c r="F64" s="18"/>
      <c r="G64" s="18"/>
      <c r="H64" s="51" t="s">
        <v>44</v>
      </c>
      <c r="I64" s="18"/>
      <c r="J64" s="18"/>
      <c r="K64" s="18"/>
      <c r="L64" s="18"/>
      <c r="M64" s="18"/>
      <c r="N64" s="18"/>
    </row>
    <row r="65" spans="1:14" ht="12.75">
      <c r="A65" s="18"/>
      <c r="B65" s="18"/>
      <c r="C65" s="18"/>
      <c r="D65" s="18"/>
      <c r="E65" s="18"/>
      <c r="F65" s="18"/>
      <c r="G65" s="18"/>
      <c r="H65" s="18"/>
      <c r="I65" s="18"/>
      <c r="J65" s="18"/>
      <c r="K65" s="18"/>
      <c r="L65" s="18"/>
      <c r="M65" s="18"/>
      <c r="N65" s="18"/>
    </row>
    <row r="66" spans="1:14" ht="12.75">
      <c r="A66" s="18"/>
      <c r="B66" s="18"/>
      <c r="C66" s="18"/>
      <c r="D66" s="18"/>
      <c r="E66" s="18"/>
      <c r="F66" s="18"/>
      <c r="G66" s="18"/>
      <c r="H66" s="18"/>
      <c r="I66" s="18"/>
      <c r="J66" s="18"/>
      <c r="K66" s="18"/>
      <c r="L66" s="18"/>
      <c r="M66" s="18"/>
      <c r="N66" s="18"/>
    </row>
    <row r="67" spans="1:14" ht="12.75">
      <c r="A67" s="18"/>
      <c r="B67" s="18"/>
      <c r="C67" s="18"/>
      <c r="D67" s="18"/>
      <c r="E67" s="18"/>
      <c r="F67" s="18"/>
      <c r="G67" s="18"/>
      <c r="H67" s="18"/>
      <c r="I67" s="18"/>
      <c r="J67" s="18"/>
      <c r="K67" s="18"/>
      <c r="L67" s="18"/>
      <c r="M67" s="18"/>
      <c r="N67" s="18"/>
    </row>
    <row r="68" spans="1:14" ht="12.75">
      <c r="A68" s="18"/>
      <c r="B68" s="18"/>
      <c r="C68" s="18"/>
      <c r="D68" s="18"/>
      <c r="E68" s="18"/>
      <c r="F68" s="18"/>
      <c r="G68" s="18"/>
      <c r="H68" s="18"/>
      <c r="I68" s="18"/>
      <c r="J68" s="18"/>
      <c r="K68" s="18"/>
      <c r="L68" s="18"/>
      <c r="M68" s="18"/>
      <c r="N68" s="18"/>
    </row>
  </sheetData>
  <sheetProtection/>
  <mergeCells count="56">
    <mergeCell ref="B45:C45"/>
    <mergeCell ref="B46:C46"/>
    <mergeCell ref="B47:C47"/>
    <mergeCell ref="B50:C50"/>
    <mergeCell ref="B51:C51"/>
    <mergeCell ref="B49:C49"/>
    <mergeCell ref="B17:G17"/>
    <mergeCell ref="B42:C42"/>
    <mergeCell ref="B43:C43"/>
    <mergeCell ref="I36:K36"/>
    <mergeCell ref="L36:N36"/>
    <mergeCell ref="B38:C38"/>
    <mergeCell ref="B31:E32"/>
    <mergeCell ref="B34:E34"/>
    <mergeCell ref="D36:D37"/>
    <mergeCell ref="B33:E33"/>
    <mergeCell ref="B54:C54"/>
    <mergeCell ref="A4:M4"/>
    <mergeCell ref="A5:N5"/>
    <mergeCell ref="B40:C40"/>
    <mergeCell ref="B41:C41"/>
    <mergeCell ref="A24:A25"/>
    <mergeCell ref="B24:E25"/>
    <mergeCell ref="F24:H24"/>
    <mergeCell ref="I24:K24"/>
    <mergeCell ref="L24:N24"/>
    <mergeCell ref="B26:E26"/>
    <mergeCell ref="B57:C57"/>
    <mergeCell ref="B58:C58"/>
    <mergeCell ref="B39:N39"/>
    <mergeCell ref="B36:C37"/>
    <mergeCell ref="B44:C44"/>
    <mergeCell ref="E36:E37"/>
    <mergeCell ref="F36:H36"/>
    <mergeCell ref="B52:C52"/>
    <mergeCell ref="B53:C53"/>
    <mergeCell ref="B16:G16"/>
    <mergeCell ref="A18:G18"/>
    <mergeCell ref="B19:D19"/>
    <mergeCell ref="B55:C55"/>
    <mergeCell ref="B56:C56"/>
    <mergeCell ref="A29:N29"/>
    <mergeCell ref="A31:A32"/>
    <mergeCell ref="F31:H31"/>
    <mergeCell ref="I31:K31"/>
    <mergeCell ref="L31:N31"/>
    <mergeCell ref="B27:E27"/>
    <mergeCell ref="K1:N3"/>
    <mergeCell ref="D11:I11"/>
    <mergeCell ref="B48:N48"/>
    <mergeCell ref="B59:N59"/>
    <mergeCell ref="B28:E28"/>
    <mergeCell ref="B20:G20"/>
    <mergeCell ref="B21:G21"/>
    <mergeCell ref="B14:G14"/>
    <mergeCell ref="B15:G15"/>
  </mergeCells>
  <printOptions/>
  <pageMargins left="0.7480314960629921" right="0.7480314960629921" top="0.2362204724409449" bottom="0.2755905511811024" header="0.1968503937007874" footer="0.2755905511811024"/>
  <pageSetup fitToHeight="9"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R77"/>
  <sheetViews>
    <sheetView zoomScaleSheetLayoutView="85" zoomScalePageLayoutView="0" workbookViewId="0" topLeftCell="A1">
      <selection activeCell="A27" sqref="A27:N27"/>
    </sheetView>
  </sheetViews>
  <sheetFormatPr defaultColWidth="9.00390625" defaultRowHeight="12.75"/>
  <cols>
    <col min="1" max="1" width="6.25390625" style="0" customWidth="1"/>
    <col min="2" max="2" width="20.75390625" style="0" customWidth="1"/>
    <col min="3" max="3" width="48.875" style="0" customWidth="1"/>
    <col min="4" max="4" width="11.125" style="0" customWidth="1"/>
    <col min="5" max="5" width="16.25390625" style="0" customWidth="1"/>
    <col min="6" max="6" width="11.00390625" style="0" customWidth="1"/>
    <col min="7" max="7" width="9.75390625" style="0" customWidth="1"/>
    <col min="8" max="8" width="12.75390625" style="0" customWidth="1"/>
    <col min="9" max="9" width="14.00390625" style="0" customWidth="1"/>
    <col min="10" max="10" width="9.625" style="0" customWidth="1"/>
    <col min="11" max="11" width="11.125" style="0" customWidth="1"/>
    <col min="12" max="12" width="12.75390625" style="0" customWidth="1"/>
    <col min="13" max="13" width="10.25390625" style="0" customWidth="1"/>
    <col min="14" max="14" width="10.625" style="0" customWidth="1"/>
    <col min="15" max="15" width="24.25390625" style="0" customWidth="1"/>
  </cols>
  <sheetData>
    <row r="1" spans="1:15" ht="9" customHeight="1">
      <c r="A1" s="1"/>
      <c r="B1" s="1"/>
      <c r="C1" s="1"/>
      <c r="D1" s="1"/>
      <c r="K1" s="819" t="s">
        <v>170</v>
      </c>
      <c r="L1" s="819"/>
      <c r="M1" s="819"/>
      <c r="N1" s="819"/>
      <c r="O1" s="13"/>
    </row>
    <row r="2" spans="1:15" ht="9.75" customHeight="1">
      <c r="A2" s="1"/>
      <c r="B2" s="1"/>
      <c r="C2" s="1"/>
      <c r="D2" s="1"/>
      <c r="K2" s="819"/>
      <c r="L2" s="819"/>
      <c r="M2" s="819"/>
      <c r="N2" s="819"/>
      <c r="O2" s="13"/>
    </row>
    <row r="3" spans="1:15" ht="11.25" customHeight="1">
      <c r="A3" s="1"/>
      <c r="B3" s="1"/>
      <c r="C3" s="1"/>
      <c r="D3" s="1"/>
      <c r="K3" s="819"/>
      <c r="L3" s="819"/>
      <c r="M3" s="819"/>
      <c r="N3" s="819"/>
      <c r="O3" s="13"/>
    </row>
    <row r="4" spans="1:15" ht="12.75">
      <c r="A4" s="794" t="s">
        <v>0</v>
      </c>
      <c r="B4" s="794"/>
      <c r="C4" s="794"/>
      <c r="D4" s="794"/>
      <c r="E4" s="794"/>
      <c r="F4" s="794"/>
      <c r="G4" s="794"/>
      <c r="H4" s="794"/>
      <c r="I4" s="794"/>
      <c r="J4" s="794"/>
      <c r="K4" s="794"/>
      <c r="L4" s="794"/>
      <c r="M4" s="794"/>
      <c r="N4" s="41"/>
      <c r="O4" s="41"/>
    </row>
    <row r="5" spans="1:18" ht="14.25" customHeight="1">
      <c r="A5" s="794" t="s">
        <v>250</v>
      </c>
      <c r="B5" s="794"/>
      <c r="C5" s="794"/>
      <c r="D5" s="794"/>
      <c r="E5" s="794"/>
      <c r="F5" s="794"/>
      <c r="G5" s="794"/>
      <c r="H5" s="794"/>
      <c r="I5" s="794"/>
      <c r="J5" s="794"/>
      <c r="K5" s="794"/>
      <c r="L5" s="794"/>
      <c r="M5" s="794"/>
      <c r="N5" s="41"/>
      <c r="O5" s="41"/>
      <c r="P5" s="5"/>
      <c r="Q5" s="5"/>
      <c r="R5" s="5"/>
    </row>
    <row r="6" spans="1:18" ht="15.75" customHeight="1">
      <c r="A6" s="18" t="s">
        <v>117</v>
      </c>
      <c r="B6" s="110">
        <v>1010000</v>
      </c>
      <c r="C6" s="42" t="s">
        <v>16</v>
      </c>
      <c r="D6" s="110"/>
      <c r="E6" s="158"/>
      <c r="F6" s="42"/>
      <c r="G6" s="43"/>
      <c r="H6" s="43"/>
      <c r="I6" s="43"/>
      <c r="J6" s="43"/>
      <c r="K6" s="43"/>
      <c r="L6" s="43"/>
      <c r="M6" s="43"/>
      <c r="N6" s="43"/>
      <c r="O6" s="31"/>
      <c r="P6" s="5"/>
      <c r="Q6" s="5"/>
      <c r="R6" s="5"/>
    </row>
    <row r="7" spans="1:15" ht="9" customHeight="1">
      <c r="A7" s="18" t="s">
        <v>73</v>
      </c>
      <c r="B7" s="498" t="s">
        <v>74</v>
      </c>
      <c r="C7" s="30" t="s">
        <v>72</v>
      </c>
      <c r="D7" s="27"/>
      <c r="F7" s="14"/>
      <c r="G7" s="33"/>
      <c r="H7" s="33"/>
      <c r="I7" s="33"/>
      <c r="J7" s="33"/>
      <c r="K7" s="33"/>
      <c r="L7" s="33"/>
      <c r="M7" s="33"/>
      <c r="N7" s="14"/>
      <c r="O7" s="3"/>
    </row>
    <row r="8" spans="1:15" ht="15.75">
      <c r="A8" s="18" t="s">
        <v>118</v>
      </c>
      <c r="B8" s="110">
        <f>B6</f>
        <v>1010000</v>
      </c>
      <c r="C8" s="42" t="s">
        <v>16</v>
      </c>
      <c r="D8" s="110"/>
      <c r="E8" s="158"/>
      <c r="F8" s="42"/>
      <c r="G8" s="43"/>
      <c r="H8" s="43"/>
      <c r="I8" s="43"/>
      <c r="J8" s="33"/>
      <c r="K8" s="33"/>
      <c r="L8" s="33"/>
      <c r="M8" s="33"/>
      <c r="N8" s="14"/>
      <c r="O8" s="3"/>
    </row>
    <row r="9" spans="1:15" ht="11.25" customHeight="1">
      <c r="A9" s="18" t="s">
        <v>75</v>
      </c>
      <c r="B9" s="27" t="s">
        <v>74</v>
      </c>
      <c r="C9" s="30" t="s">
        <v>72</v>
      </c>
      <c r="D9" s="27"/>
      <c r="F9" s="14"/>
      <c r="G9" s="33"/>
      <c r="H9" s="33"/>
      <c r="I9" s="33"/>
      <c r="J9" s="33"/>
      <c r="K9" s="33"/>
      <c r="L9" s="33"/>
      <c r="M9" s="33"/>
      <c r="N9" s="97"/>
      <c r="O9" s="32"/>
    </row>
    <row r="10" spans="1:14" ht="9" customHeight="1">
      <c r="A10" s="28"/>
      <c r="B10" s="28"/>
      <c r="C10" s="28"/>
      <c r="D10" s="28"/>
      <c r="F10" s="28"/>
      <c r="G10" s="442"/>
      <c r="H10" s="442"/>
      <c r="I10" s="442"/>
      <c r="J10" s="442"/>
      <c r="K10" s="442"/>
      <c r="L10" s="442"/>
      <c r="M10" s="442"/>
      <c r="N10" s="28"/>
    </row>
    <row r="11" spans="1:14" ht="15">
      <c r="A11" s="18" t="s">
        <v>119</v>
      </c>
      <c r="B11" s="110">
        <v>1014082</v>
      </c>
      <c r="C11" s="100" t="s">
        <v>100</v>
      </c>
      <c r="D11" s="1045" t="s">
        <v>166</v>
      </c>
      <c r="E11" s="1045"/>
      <c r="F11" s="1045"/>
      <c r="G11" s="1045"/>
      <c r="H11" s="1045"/>
      <c r="I11" s="1045"/>
      <c r="J11" s="1045"/>
      <c r="K11" s="50"/>
      <c r="L11" s="50"/>
      <c r="M11" s="50"/>
      <c r="N11" s="50"/>
    </row>
    <row r="12" spans="1:14" ht="9.75" customHeight="1">
      <c r="A12" s="18"/>
      <c r="B12" s="27" t="s">
        <v>115</v>
      </c>
      <c r="C12" s="27" t="s">
        <v>116</v>
      </c>
      <c r="D12" s="30" t="s">
        <v>76</v>
      </c>
      <c r="G12" s="49"/>
      <c r="H12" s="49"/>
      <c r="I12" s="49"/>
      <c r="J12" s="49"/>
      <c r="K12" s="49"/>
      <c r="L12" s="49"/>
      <c r="M12" s="49"/>
      <c r="N12" s="49"/>
    </row>
    <row r="13" spans="1:14" ht="12" customHeight="1">
      <c r="A13" s="206">
        <v>4</v>
      </c>
      <c r="B13" s="880" t="s">
        <v>174</v>
      </c>
      <c r="C13" s="880"/>
      <c r="D13" s="880"/>
      <c r="E13" s="880"/>
      <c r="F13" s="880"/>
      <c r="G13" s="880"/>
      <c r="H13" s="18"/>
      <c r="I13" s="18"/>
      <c r="J13" s="18"/>
      <c r="K13" s="18"/>
      <c r="L13" s="18"/>
      <c r="M13" s="49"/>
      <c r="N13" s="49"/>
    </row>
    <row r="14" spans="1:14" ht="13.5" customHeight="1">
      <c r="A14" s="207" t="s">
        <v>175</v>
      </c>
      <c r="B14" s="925" t="s">
        <v>176</v>
      </c>
      <c r="C14" s="925"/>
      <c r="D14" s="925"/>
      <c r="E14" s="925"/>
      <c r="F14" s="925"/>
      <c r="G14" s="925"/>
      <c r="H14" s="18"/>
      <c r="I14" s="18"/>
      <c r="J14" s="18"/>
      <c r="K14" s="18"/>
      <c r="L14" s="18"/>
      <c r="M14" s="49"/>
      <c r="N14" s="49"/>
    </row>
    <row r="15" spans="1:14" ht="9.75" customHeight="1">
      <c r="A15" s="208"/>
      <c r="B15" s="999" t="s">
        <v>217</v>
      </c>
      <c r="C15" s="1000"/>
      <c r="D15" s="1000"/>
      <c r="E15" s="1000"/>
      <c r="F15" s="1000"/>
      <c r="G15" s="1001"/>
      <c r="H15" s="18"/>
      <c r="I15" s="18"/>
      <c r="J15" s="18"/>
      <c r="K15" s="18"/>
      <c r="L15" s="18"/>
      <c r="M15" s="49"/>
      <c r="N15" s="49"/>
    </row>
    <row r="16" spans="1:14" ht="15" customHeight="1">
      <c r="A16" s="206">
        <v>5</v>
      </c>
      <c r="B16" s="880" t="s">
        <v>206</v>
      </c>
      <c r="C16" s="880"/>
      <c r="D16" s="880"/>
      <c r="E16" s="880"/>
      <c r="F16" s="880"/>
      <c r="G16" s="880"/>
      <c r="H16" s="18"/>
      <c r="I16" s="18"/>
      <c r="J16" s="18"/>
      <c r="K16" s="18"/>
      <c r="L16" s="18"/>
      <c r="M16" s="49"/>
      <c r="N16" s="49"/>
    </row>
    <row r="17" spans="1:14" ht="12" customHeight="1">
      <c r="A17" s="1047" t="s">
        <v>214</v>
      </c>
      <c r="B17" s="1047"/>
      <c r="C17" s="1047"/>
      <c r="D17" s="1047"/>
      <c r="E17" s="1047"/>
      <c r="F17" s="1047"/>
      <c r="G17" s="1047"/>
      <c r="H17" s="18"/>
      <c r="I17" s="18"/>
      <c r="J17" s="18"/>
      <c r="K17" s="18"/>
      <c r="L17" s="18"/>
      <c r="M17" s="49"/>
      <c r="N17" s="49"/>
    </row>
    <row r="18" spans="1:14" ht="10.5" customHeight="1">
      <c r="A18" s="206">
        <v>6</v>
      </c>
      <c r="B18" s="881" t="s">
        <v>180</v>
      </c>
      <c r="C18" s="881"/>
      <c r="D18" s="881"/>
      <c r="E18" s="209"/>
      <c r="F18" s="209"/>
      <c r="G18" s="209"/>
      <c r="H18" s="18"/>
      <c r="I18" s="18"/>
      <c r="J18" s="18"/>
      <c r="K18" s="18"/>
      <c r="L18" s="18"/>
      <c r="M18" s="49"/>
      <c r="N18" s="49"/>
    </row>
    <row r="19" spans="1:14" ht="12" customHeight="1">
      <c r="A19" s="207" t="s">
        <v>175</v>
      </c>
      <c r="B19" s="925" t="s">
        <v>181</v>
      </c>
      <c r="C19" s="925"/>
      <c r="D19" s="925"/>
      <c r="E19" s="925"/>
      <c r="F19" s="925"/>
      <c r="G19" s="925"/>
      <c r="H19" s="18"/>
      <c r="I19" s="18"/>
      <c r="J19" s="18"/>
      <c r="K19" s="18"/>
      <c r="L19" s="18"/>
      <c r="M19" s="49"/>
      <c r="N19" s="49"/>
    </row>
    <row r="20" spans="1:14" ht="11.25" customHeight="1">
      <c r="A20" s="499">
        <v>1</v>
      </c>
      <c r="B20" s="967" t="s">
        <v>130</v>
      </c>
      <c r="C20" s="967"/>
      <c r="D20" s="967"/>
      <c r="E20" s="967"/>
      <c r="F20" s="967"/>
      <c r="G20" s="967"/>
      <c r="H20" s="18"/>
      <c r="I20" s="18"/>
      <c r="J20" s="18"/>
      <c r="K20" s="18"/>
      <c r="L20" s="18"/>
      <c r="M20" s="49"/>
      <c r="N20" s="49"/>
    </row>
    <row r="21" spans="1:14" ht="13.5" customHeight="1">
      <c r="A21" s="176">
        <v>7</v>
      </c>
      <c r="B21" s="14" t="s">
        <v>183</v>
      </c>
      <c r="C21" s="125"/>
      <c r="D21" s="125"/>
      <c r="E21" s="14"/>
      <c r="F21" s="14"/>
      <c r="G21" s="14"/>
      <c r="H21" s="14"/>
      <c r="I21" s="14"/>
      <c r="J21" s="14"/>
      <c r="K21" s="14"/>
      <c r="M21" s="14"/>
      <c r="N21" s="40" t="s">
        <v>184</v>
      </c>
    </row>
    <row r="22" spans="1:14" ht="9.75" customHeight="1">
      <c r="A22" s="824" t="s">
        <v>7</v>
      </c>
      <c r="B22" s="785" t="s">
        <v>185</v>
      </c>
      <c r="C22" s="785"/>
      <c r="D22" s="785"/>
      <c r="E22" s="785"/>
      <c r="F22" s="828" t="s">
        <v>238</v>
      </c>
      <c r="G22" s="829"/>
      <c r="H22" s="830"/>
      <c r="I22" s="828" t="s">
        <v>239</v>
      </c>
      <c r="J22" s="829"/>
      <c r="K22" s="830"/>
      <c r="L22" s="828" t="s">
        <v>3</v>
      </c>
      <c r="M22" s="829"/>
      <c r="N22" s="830"/>
    </row>
    <row r="23" spans="1:14" ht="10.5" customHeight="1">
      <c r="A23" s="824"/>
      <c r="B23" s="785"/>
      <c r="C23" s="785"/>
      <c r="D23" s="785"/>
      <c r="E23" s="785"/>
      <c r="F23" s="17" t="s">
        <v>4</v>
      </c>
      <c r="G23" s="17" t="s">
        <v>188</v>
      </c>
      <c r="H23" s="17" t="s">
        <v>6</v>
      </c>
      <c r="I23" s="17" t="s">
        <v>4</v>
      </c>
      <c r="J23" s="17" t="s">
        <v>188</v>
      </c>
      <c r="K23" s="17" t="s">
        <v>6</v>
      </c>
      <c r="L23" s="17" t="s">
        <v>4</v>
      </c>
      <c r="M23" s="17" t="s">
        <v>188</v>
      </c>
      <c r="N23" s="17" t="s">
        <v>6</v>
      </c>
    </row>
    <row r="24" spans="1:14" ht="12" customHeight="1">
      <c r="A24" s="17">
        <v>1</v>
      </c>
      <c r="B24" s="802">
        <v>2</v>
      </c>
      <c r="C24" s="803"/>
      <c r="D24" s="803"/>
      <c r="E24" s="804"/>
      <c r="F24" s="17">
        <v>3</v>
      </c>
      <c r="G24" s="17">
        <v>4</v>
      </c>
      <c r="H24" s="17">
        <v>5</v>
      </c>
      <c r="I24" s="17">
        <v>6</v>
      </c>
      <c r="J24" s="17">
        <v>7</v>
      </c>
      <c r="K24" s="17">
        <v>8</v>
      </c>
      <c r="L24" s="17">
        <v>9</v>
      </c>
      <c r="M24" s="17">
        <v>10</v>
      </c>
      <c r="N24" s="17">
        <v>11</v>
      </c>
    </row>
    <row r="25" spans="1:14" ht="15">
      <c r="A25" s="72">
        <v>1</v>
      </c>
      <c r="B25" s="840" t="s">
        <v>130</v>
      </c>
      <c r="C25" s="841"/>
      <c r="D25" s="841"/>
      <c r="E25" s="842"/>
      <c r="F25" s="497">
        <v>1125800</v>
      </c>
      <c r="G25" s="432"/>
      <c r="H25" s="432">
        <f>F25+G25</f>
        <v>1125800</v>
      </c>
      <c r="I25" s="433">
        <v>1124837</v>
      </c>
      <c r="J25" s="432"/>
      <c r="K25" s="432">
        <f>I25+J25</f>
        <v>1124837</v>
      </c>
      <c r="L25" s="378">
        <f>I25-F25</f>
        <v>-963</v>
      </c>
      <c r="M25" s="101">
        <f>J25-G25</f>
        <v>0</v>
      </c>
      <c r="N25" s="377">
        <f>K25-H25</f>
        <v>-963</v>
      </c>
    </row>
    <row r="26" spans="1:14" ht="12.75" customHeight="1">
      <c r="A26" s="213"/>
      <c r="B26" s="785" t="s">
        <v>218</v>
      </c>
      <c r="C26" s="785"/>
      <c r="D26" s="785"/>
      <c r="E26" s="785"/>
      <c r="F26" s="16"/>
      <c r="G26" s="16"/>
      <c r="H26" s="16"/>
      <c r="I26" s="16"/>
      <c r="J26" s="16"/>
      <c r="K26" s="16"/>
      <c r="L26" s="16"/>
      <c r="M26" s="213"/>
      <c r="N26" s="213"/>
    </row>
    <row r="27" spans="1:14" ht="12.75">
      <c r="A27" s="786"/>
      <c r="B27" s="786"/>
      <c r="C27" s="786"/>
      <c r="D27" s="786"/>
      <c r="E27" s="786"/>
      <c r="F27" s="786"/>
      <c r="G27" s="786"/>
      <c r="H27" s="786"/>
      <c r="I27" s="786"/>
      <c r="J27" s="786"/>
      <c r="K27" s="786"/>
      <c r="L27" s="786"/>
      <c r="M27" s="786"/>
      <c r="N27" s="786"/>
    </row>
    <row r="28" spans="1:14" ht="15">
      <c r="A28" s="176">
        <v>8</v>
      </c>
      <c r="B28" s="14" t="s">
        <v>186</v>
      </c>
      <c r="C28" s="125"/>
      <c r="D28" s="125"/>
      <c r="E28" s="14"/>
      <c r="F28" s="14"/>
      <c r="G28" s="14"/>
      <c r="H28" s="14"/>
      <c r="I28" s="14"/>
      <c r="J28" s="14"/>
      <c r="K28" s="14"/>
      <c r="M28" s="14"/>
      <c r="N28" s="40" t="s">
        <v>184</v>
      </c>
    </row>
    <row r="29" spans="1:14" ht="9.75" customHeight="1">
      <c r="A29" s="824" t="s">
        <v>7</v>
      </c>
      <c r="B29" s="824" t="s">
        <v>185</v>
      </c>
      <c r="C29" s="824"/>
      <c r="D29" s="824"/>
      <c r="E29" s="824"/>
      <c r="F29" s="788" t="s">
        <v>1</v>
      </c>
      <c r="G29" s="810"/>
      <c r="H29" s="789"/>
      <c r="I29" s="788" t="s">
        <v>2</v>
      </c>
      <c r="J29" s="810"/>
      <c r="K29" s="789"/>
      <c r="L29" s="788" t="s">
        <v>3</v>
      </c>
      <c r="M29" s="810"/>
      <c r="N29" s="789"/>
    </row>
    <row r="30" spans="1:14" ht="11.25" customHeight="1">
      <c r="A30" s="824"/>
      <c r="B30" s="824"/>
      <c r="C30" s="824"/>
      <c r="D30" s="824"/>
      <c r="E30" s="824"/>
      <c r="F30" s="54" t="s">
        <v>4</v>
      </c>
      <c r="G30" s="54" t="s">
        <v>5</v>
      </c>
      <c r="H30" s="54" t="s">
        <v>6</v>
      </c>
      <c r="I30" s="54" t="s">
        <v>4</v>
      </c>
      <c r="J30" s="54" t="s">
        <v>5</v>
      </c>
      <c r="K30" s="54" t="s">
        <v>6</v>
      </c>
      <c r="L30" s="54" t="s">
        <v>4</v>
      </c>
      <c r="M30" s="54" t="s">
        <v>5</v>
      </c>
      <c r="N30" s="54" t="s">
        <v>6</v>
      </c>
    </row>
    <row r="31" spans="1:14" ht="9" customHeight="1">
      <c r="A31" s="54">
        <v>1</v>
      </c>
      <c r="B31" s="788">
        <v>2</v>
      </c>
      <c r="C31" s="810"/>
      <c r="D31" s="810"/>
      <c r="E31" s="789"/>
      <c r="F31" s="54">
        <v>3</v>
      </c>
      <c r="G31" s="54">
        <v>4</v>
      </c>
      <c r="H31" s="54">
        <v>5</v>
      </c>
      <c r="I31" s="54">
        <v>6</v>
      </c>
      <c r="J31" s="54">
        <v>7</v>
      </c>
      <c r="K31" s="54">
        <v>8</v>
      </c>
      <c r="L31" s="54">
        <v>9</v>
      </c>
      <c r="M31" s="54">
        <v>10</v>
      </c>
      <c r="N31" s="54">
        <v>11</v>
      </c>
    </row>
    <row r="32" spans="1:14" ht="18.75" customHeight="1">
      <c r="A32" s="451">
        <v>1</v>
      </c>
      <c r="B32" s="1042" t="s">
        <v>315</v>
      </c>
      <c r="C32" s="1042"/>
      <c r="D32" s="1042"/>
      <c r="E32" s="1042"/>
      <c r="F32" s="373">
        <v>461900</v>
      </c>
      <c r="G32" s="432">
        <v>0</v>
      </c>
      <c r="H32" s="373">
        <f>SUM(F32:G32)</f>
        <v>461900</v>
      </c>
      <c r="I32" s="574">
        <v>461752</v>
      </c>
      <c r="J32" s="433">
        <v>0</v>
      </c>
      <c r="K32" s="574">
        <f>SUM(I32:J32)</f>
        <v>461752</v>
      </c>
      <c r="L32" s="493">
        <f aca="true" t="shared" si="0" ref="L32:N35">I32-F32</f>
        <v>-148</v>
      </c>
      <c r="M32" s="494">
        <f t="shared" si="0"/>
        <v>0</v>
      </c>
      <c r="N32" s="494">
        <f t="shared" si="0"/>
        <v>-148</v>
      </c>
    </row>
    <row r="33" spans="1:14" ht="11.25" customHeight="1">
      <c r="A33" s="451">
        <f>A32+1</f>
        <v>2</v>
      </c>
      <c r="B33" s="1042" t="s">
        <v>304</v>
      </c>
      <c r="C33" s="1042"/>
      <c r="D33" s="1042"/>
      <c r="E33" s="1042"/>
      <c r="F33" s="373">
        <v>625000</v>
      </c>
      <c r="G33" s="432">
        <v>0</v>
      </c>
      <c r="H33" s="373">
        <f>SUM(F33:G33)</f>
        <v>625000</v>
      </c>
      <c r="I33" s="574">
        <v>624185</v>
      </c>
      <c r="J33" s="433">
        <v>0</v>
      </c>
      <c r="K33" s="574">
        <f>SUM(I33:J33)</f>
        <v>624185</v>
      </c>
      <c r="L33" s="494">
        <f t="shared" si="0"/>
        <v>-815</v>
      </c>
      <c r="M33" s="494">
        <f t="shared" si="0"/>
        <v>0</v>
      </c>
      <c r="N33" s="494">
        <f t="shared" si="0"/>
        <v>-815</v>
      </c>
    </row>
    <row r="34" spans="1:14" ht="15.75" customHeight="1">
      <c r="A34" s="451">
        <f>A33+1</f>
        <v>3</v>
      </c>
      <c r="B34" s="1042" t="s">
        <v>305</v>
      </c>
      <c r="C34" s="1042"/>
      <c r="D34" s="1042"/>
      <c r="E34" s="1042"/>
      <c r="F34" s="373">
        <v>38900</v>
      </c>
      <c r="G34" s="432"/>
      <c r="H34" s="373">
        <f>SUM(F34:G34)</f>
        <v>38900</v>
      </c>
      <c r="I34" s="574">
        <v>38900</v>
      </c>
      <c r="J34" s="433"/>
      <c r="K34" s="574">
        <f>SUM(I34:J34)</f>
        <v>38900</v>
      </c>
      <c r="L34" s="101">
        <f t="shared" si="0"/>
        <v>0</v>
      </c>
      <c r="M34" s="494">
        <f t="shared" si="0"/>
        <v>0</v>
      </c>
      <c r="N34" s="494">
        <f t="shared" si="0"/>
        <v>0</v>
      </c>
    </row>
    <row r="35" spans="1:14" ht="12.75" customHeight="1">
      <c r="A35" s="452"/>
      <c r="B35" s="1046" t="s">
        <v>218</v>
      </c>
      <c r="C35" s="1046"/>
      <c r="D35" s="1046"/>
      <c r="E35" s="1046"/>
      <c r="F35" s="373">
        <f>SUM(F32:F34)</f>
        <v>1125800</v>
      </c>
      <c r="G35" s="432">
        <v>0</v>
      </c>
      <c r="H35" s="373">
        <f>SUM(H32:H34)</f>
        <v>1125800</v>
      </c>
      <c r="I35" s="373">
        <f>SUM(I32:I34)</f>
        <v>1124837</v>
      </c>
      <c r="J35" s="432">
        <v>0</v>
      </c>
      <c r="K35" s="373">
        <f>SUM(K32:K34)</f>
        <v>1124837</v>
      </c>
      <c r="L35" s="494">
        <f t="shared" si="0"/>
        <v>-963</v>
      </c>
      <c r="M35" s="494">
        <f t="shared" si="0"/>
        <v>0</v>
      </c>
      <c r="N35" s="494">
        <f t="shared" si="0"/>
        <v>-963</v>
      </c>
    </row>
    <row r="36" spans="1:14" ht="12.75">
      <c r="A36" s="443"/>
      <c r="B36" s="444"/>
      <c r="C36" s="444"/>
      <c r="D36" s="444"/>
      <c r="E36" s="444"/>
      <c r="F36" s="445"/>
      <c r="G36" s="446"/>
      <c r="H36" s="445"/>
      <c r="I36" s="447"/>
      <c r="J36" s="446"/>
      <c r="K36" s="445"/>
      <c r="L36" s="448"/>
      <c r="M36" s="449"/>
      <c r="N36" s="450"/>
    </row>
    <row r="37" spans="1:14" ht="12.75">
      <c r="A37" s="176">
        <v>9</v>
      </c>
      <c r="B37" s="14" t="s">
        <v>187</v>
      </c>
      <c r="C37" s="14"/>
      <c r="D37" s="14"/>
      <c r="E37" s="14"/>
      <c r="F37" s="14"/>
      <c r="G37" s="14"/>
      <c r="H37" s="14"/>
      <c r="I37" s="14"/>
      <c r="J37" s="14"/>
      <c r="K37" s="14"/>
      <c r="L37" s="14"/>
      <c r="M37" s="14"/>
      <c r="N37" s="14"/>
    </row>
    <row r="38" spans="1:17" ht="16.5" customHeight="1">
      <c r="A38" s="16" t="s">
        <v>7</v>
      </c>
      <c r="B38" s="831" t="s">
        <v>8</v>
      </c>
      <c r="C38" s="832"/>
      <c r="D38" s="835" t="s">
        <v>9</v>
      </c>
      <c r="E38" s="835" t="s">
        <v>10</v>
      </c>
      <c r="F38" s="818" t="s">
        <v>240</v>
      </c>
      <c r="G38" s="818"/>
      <c r="H38" s="818"/>
      <c r="I38" s="818" t="s">
        <v>241</v>
      </c>
      <c r="J38" s="818"/>
      <c r="K38" s="818"/>
      <c r="L38" s="817" t="s">
        <v>3</v>
      </c>
      <c r="M38" s="817"/>
      <c r="N38" s="817"/>
      <c r="O38" s="9"/>
      <c r="P38" s="9"/>
      <c r="Q38" s="9"/>
    </row>
    <row r="39" spans="1:17" ht="9.75" customHeight="1">
      <c r="A39" s="16"/>
      <c r="B39" s="833"/>
      <c r="C39" s="834"/>
      <c r="D39" s="836"/>
      <c r="E39" s="836"/>
      <c r="F39" s="17" t="s">
        <v>4</v>
      </c>
      <c r="G39" s="17" t="s">
        <v>188</v>
      </c>
      <c r="H39" s="17" t="s">
        <v>189</v>
      </c>
      <c r="I39" s="17" t="s">
        <v>4</v>
      </c>
      <c r="J39" s="17" t="s">
        <v>188</v>
      </c>
      <c r="K39" s="17" t="s">
        <v>189</v>
      </c>
      <c r="L39" s="17" t="s">
        <v>193</v>
      </c>
      <c r="M39" s="17" t="s">
        <v>188</v>
      </c>
      <c r="N39" s="17" t="s">
        <v>189</v>
      </c>
      <c r="O39" s="9"/>
      <c r="P39" s="9"/>
      <c r="Q39" s="9"/>
    </row>
    <row r="40" spans="1:17" ht="11.25" customHeight="1">
      <c r="A40" s="54">
        <v>1</v>
      </c>
      <c r="B40" s="788">
        <f>A40+1</f>
        <v>2</v>
      </c>
      <c r="C40" s="789"/>
      <c r="D40" s="174">
        <f>B40+1</f>
        <v>3</v>
      </c>
      <c r="E40" s="54">
        <f>D40+1</f>
        <v>4</v>
      </c>
      <c r="F40" s="54">
        <f>E40+1</f>
        <v>5</v>
      </c>
      <c r="G40" s="54">
        <f>F40+1</f>
        <v>6</v>
      </c>
      <c r="H40" s="54">
        <f aca="true" t="shared" si="1" ref="H40:N40">G40+1</f>
        <v>7</v>
      </c>
      <c r="I40" s="54">
        <f t="shared" si="1"/>
        <v>8</v>
      </c>
      <c r="J40" s="54">
        <f t="shared" si="1"/>
        <v>9</v>
      </c>
      <c r="K40" s="54">
        <f t="shared" si="1"/>
        <v>10</v>
      </c>
      <c r="L40" s="54">
        <f t="shared" si="1"/>
        <v>11</v>
      </c>
      <c r="M40" s="54">
        <f t="shared" si="1"/>
        <v>12</v>
      </c>
      <c r="N40" s="54">
        <f t="shared" si="1"/>
        <v>13</v>
      </c>
      <c r="O40" s="10"/>
      <c r="P40" s="10"/>
      <c r="Q40" s="9"/>
    </row>
    <row r="41" spans="1:14" ht="15" customHeight="1">
      <c r="A41" s="118">
        <v>1</v>
      </c>
      <c r="B41" s="461" t="str">
        <f>B32</f>
        <v>Міська цільова Програма "Підготовки та проведення  загально-міських заходів відділу культури та мистецтв ВО  ДМР  "</v>
      </c>
      <c r="C41" s="453"/>
      <c r="D41" s="453"/>
      <c r="E41" s="453"/>
      <c r="F41" s="453"/>
      <c r="G41" s="453"/>
      <c r="H41" s="453"/>
      <c r="I41" s="453"/>
      <c r="J41" s="453"/>
      <c r="K41" s="453"/>
      <c r="L41" s="453"/>
      <c r="M41" s="453"/>
      <c r="N41" s="454"/>
    </row>
    <row r="42" spans="1:14" ht="9.75" customHeight="1">
      <c r="A42" s="270">
        <v>1</v>
      </c>
      <c r="B42" s="770" t="s">
        <v>190</v>
      </c>
      <c r="C42" s="1035"/>
      <c r="D42" s="388"/>
      <c r="E42" s="388"/>
      <c r="F42" s="388"/>
      <c r="G42" s="388"/>
      <c r="H42" s="388"/>
      <c r="I42" s="388"/>
      <c r="J42" s="388"/>
      <c r="K42" s="388"/>
      <c r="L42" s="388"/>
      <c r="M42" s="388"/>
      <c r="N42" s="388"/>
    </row>
    <row r="43" spans="1:15" ht="13.5" customHeight="1">
      <c r="A43" s="441"/>
      <c r="B43" s="905" t="s">
        <v>306</v>
      </c>
      <c r="C43" s="906"/>
      <c r="D43" s="462" t="s">
        <v>42</v>
      </c>
      <c r="E43" s="151" t="s">
        <v>82</v>
      </c>
      <c r="F43" s="463">
        <f>F32</f>
        <v>461900</v>
      </c>
      <c r="G43" s="464"/>
      <c r="H43" s="465">
        <f>F43</f>
        <v>461900</v>
      </c>
      <c r="I43" s="463">
        <f>I32</f>
        <v>461752</v>
      </c>
      <c r="J43" s="464"/>
      <c r="K43" s="465">
        <f>I43</f>
        <v>461752</v>
      </c>
      <c r="L43" s="378">
        <f>I43-F43</f>
        <v>-148</v>
      </c>
      <c r="M43" s="377">
        <f>J43-G43</f>
        <v>0</v>
      </c>
      <c r="N43" s="377">
        <f>K43-H43</f>
        <v>-148</v>
      </c>
      <c r="O43" s="11"/>
    </row>
    <row r="44" spans="1:15" ht="12.75" customHeight="1">
      <c r="A44" s="270">
        <v>2</v>
      </c>
      <c r="B44" s="770" t="s">
        <v>191</v>
      </c>
      <c r="C44" s="771"/>
      <c r="D44" s="466"/>
      <c r="E44" s="467"/>
      <c r="F44" s="468"/>
      <c r="G44" s="468"/>
      <c r="H44" s="468"/>
      <c r="I44" s="468"/>
      <c r="J44" s="468"/>
      <c r="K44" s="468"/>
      <c r="L44" s="116"/>
      <c r="M44" s="116"/>
      <c r="N44" s="22"/>
      <c r="O44" s="11"/>
    </row>
    <row r="45" spans="1:15" ht="12.75" customHeight="1">
      <c r="A45" s="441"/>
      <c r="B45" s="1043" t="s">
        <v>57</v>
      </c>
      <c r="C45" s="1044"/>
      <c r="D45" s="469" t="s">
        <v>38</v>
      </c>
      <c r="E45" s="470" t="s">
        <v>71</v>
      </c>
      <c r="F45" s="471">
        <v>18</v>
      </c>
      <c r="G45" s="460"/>
      <c r="H45" s="472">
        <f>F45</f>
        <v>18</v>
      </c>
      <c r="I45" s="471">
        <v>18</v>
      </c>
      <c r="J45" s="460"/>
      <c r="K45" s="472">
        <f>I45</f>
        <v>18</v>
      </c>
      <c r="L45" s="378">
        <f>I45-F45</f>
        <v>0</v>
      </c>
      <c r="M45" s="377">
        <f>J45-G45</f>
        <v>0</v>
      </c>
      <c r="N45" s="377">
        <f>K45-H45</f>
        <v>0</v>
      </c>
      <c r="O45" s="67"/>
    </row>
    <row r="46" spans="1:15" ht="12.75" customHeight="1">
      <c r="A46" s="270">
        <v>3</v>
      </c>
      <c r="B46" s="770" t="s">
        <v>200</v>
      </c>
      <c r="C46" s="771"/>
      <c r="D46" s="466"/>
      <c r="E46" s="467"/>
      <c r="F46" s="468"/>
      <c r="G46" s="468"/>
      <c r="H46" s="468"/>
      <c r="I46" s="468"/>
      <c r="J46" s="468"/>
      <c r="K46" s="468"/>
      <c r="L46" s="8"/>
      <c r="M46" s="8"/>
      <c r="N46" s="22"/>
      <c r="O46" s="11"/>
    </row>
    <row r="47" spans="1:15" ht="14.25" customHeight="1">
      <c r="A47" s="441"/>
      <c r="B47" s="905" t="s">
        <v>307</v>
      </c>
      <c r="C47" s="906"/>
      <c r="D47" s="462" t="s">
        <v>42</v>
      </c>
      <c r="E47" s="329"/>
      <c r="F47" s="473">
        <f>F43/F45</f>
        <v>25661.11111111111</v>
      </c>
      <c r="G47" s="474"/>
      <c r="H47" s="472">
        <f>F47</f>
        <v>25661.11111111111</v>
      </c>
      <c r="I47" s="473">
        <f>I43/I45</f>
        <v>25652.88888888889</v>
      </c>
      <c r="J47" s="474"/>
      <c r="K47" s="472">
        <f>I47</f>
        <v>25652.88888888889</v>
      </c>
      <c r="L47" s="478">
        <f>I47-F47</f>
        <v>-8.222222222218988</v>
      </c>
      <c r="M47" s="500">
        <f>J47-G47</f>
        <v>0</v>
      </c>
      <c r="N47" s="378">
        <f>K47-H47</f>
        <v>-8.222222222218988</v>
      </c>
      <c r="O47" s="11"/>
    </row>
    <row r="48" spans="1:15" ht="12" customHeight="1">
      <c r="A48" s="270">
        <v>4</v>
      </c>
      <c r="B48" s="770" t="s">
        <v>204</v>
      </c>
      <c r="C48" s="771"/>
      <c r="D48" s="63"/>
      <c r="E48" s="329"/>
      <c r="F48" s="474"/>
      <c r="G48" s="474"/>
      <c r="H48" s="474"/>
      <c r="I48" s="474"/>
      <c r="J48" s="474"/>
      <c r="K48" s="474"/>
      <c r="L48" s="8"/>
      <c r="M48" s="8"/>
      <c r="N48" s="22"/>
      <c r="O48" s="11"/>
    </row>
    <row r="49" spans="1:15" ht="24.75" customHeight="1">
      <c r="A49" s="441"/>
      <c r="B49" s="1040" t="s">
        <v>314</v>
      </c>
      <c r="C49" s="1041"/>
      <c r="D49" s="475" t="s">
        <v>27</v>
      </c>
      <c r="E49" s="151" t="s">
        <v>82</v>
      </c>
      <c r="F49" s="476">
        <v>0.1</v>
      </c>
      <c r="G49" s="474"/>
      <c r="H49" s="477">
        <f>F49</f>
        <v>0.1</v>
      </c>
      <c r="I49" s="476">
        <v>0.1</v>
      </c>
      <c r="J49" s="474"/>
      <c r="K49" s="477">
        <f>I49</f>
        <v>0.1</v>
      </c>
      <c r="L49" s="378">
        <f>I49-F49</f>
        <v>0</v>
      </c>
      <c r="M49" s="377">
        <f>J49-G49</f>
        <v>0</v>
      </c>
      <c r="N49" s="377">
        <f>K49-H49</f>
        <v>0</v>
      </c>
      <c r="O49" s="11"/>
    </row>
    <row r="50" spans="1:14" ht="15.75" customHeight="1">
      <c r="A50" s="39"/>
      <c r="B50" s="1018" t="s">
        <v>139</v>
      </c>
      <c r="C50" s="1019"/>
      <c r="D50" s="1019"/>
      <c r="E50" s="1019"/>
      <c r="F50" s="1019"/>
      <c r="G50" s="1019"/>
      <c r="H50" s="1019"/>
      <c r="I50" s="1019"/>
      <c r="J50" s="1019"/>
      <c r="K50" s="1019"/>
      <c r="L50" s="1019"/>
      <c r="M50" s="1019"/>
      <c r="N50" s="1019"/>
    </row>
    <row r="51" spans="1:14" ht="12" customHeight="1">
      <c r="A51" s="114">
        <v>2</v>
      </c>
      <c r="B51" s="917" t="str">
        <f>B33</f>
        <v>Комплексна програма"Дрогобич-місто Івана Франка" на 2018-2020 роки в м. Дрогобичі</v>
      </c>
      <c r="C51" s="918"/>
      <c r="D51" s="918"/>
      <c r="E51" s="918"/>
      <c r="F51" s="918"/>
      <c r="G51" s="918"/>
      <c r="H51" s="918"/>
      <c r="I51" s="918"/>
      <c r="J51" s="918"/>
      <c r="K51" s="918"/>
      <c r="L51" s="918"/>
      <c r="M51" s="918"/>
      <c r="N51" s="919"/>
    </row>
    <row r="52" spans="1:14" ht="10.5" customHeight="1">
      <c r="A52" s="270">
        <v>1</v>
      </c>
      <c r="B52" s="770" t="s">
        <v>190</v>
      </c>
      <c r="C52" s="1035"/>
      <c r="D52" s="225"/>
      <c r="E52" s="225"/>
      <c r="F52" s="225"/>
      <c r="G52" s="225"/>
      <c r="H52" s="225"/>
      <c r="I52" s="62"/>
      <c r="J52" s="226"/>
      <c r="K52" s="226"/>
      <c r="L52" s="119"/>
      <c r="M52" s="111"/>
      <c r="N52" s="22"/>
    </row>
    <row r="53" spans="1:14" ht="13.5" customHeight="1">
      <c r="A53" s="441"/>
      <c r="B53" s="905" t="s">
        <v>308</v>
      </c>
      <c r="C53" s="906"/>
      <c r="D53" s="462" t="s">
        <v>42</v>
      </c>
      <c r="E53" s="151" t="s">
        <v>82</v>
      </c>
      <c r="F53" s="463">
        <f>F33</f>
        <v>625000</v>
      </c>
      <c r="G53" s="464"/>
      <c r="H53" s="465">
        <f>F53</f>
        <v>625000</v>
      </c>
      <c r="I53" s="463">
        <f>I33</f>
        <v>624185</v>
      </c>
      <c r="J53" s="464"/>
      <c r="K53" s="465">
        <f>I53</f>
        <v>624185</v>
      </c>
      <c r="L53" s="378">
        <f>I53-F53</f>
        <v>-815</v>
      </c>
      <c r="M53" s="377">
        <f>J53-G53</f>
        <v>0</v>
      </c>
      <c r="N53" s="377">
        <f>K53-H53</f>
        <v>-815</v>
      </c>
    </row>
    <row r="54" spans="1:14" ht="10.5" customHeight="1">
      <c r="A54" s="370">
        <v>2</v>
      </c>
      <c r="B54" s="770" t="s">
        <v>191</v>
      </c>
      <c r="C54" s="771"/>
      <c r="D54" s="480"/>
      <c r="E54" s="481"/>
      <c r="F54" s="482"/>
      <c r="G54" s="482"/>
      <c r="H54" s="483"/>
      <c r="I54" s="482"/>
      <c r="J54" s="482"/>
      <c r="K54" s="483"/>
      <c r="L54" s="119"/>
      <c r="M54" s="111"/>
      <c r="N54" s="22"/>
    </row>
    <row r="55" spans="1:14" ht="12" customHeight="1">
      <c r="A55" s="439"/>
      <c r="B55" s="1033" t="s">
        <v>57</v>
      </c>
      <c r="C55" s="1039"/>
      <c r="D55" s="471" t="s">
        <v>38</v>
      </c>
      <c r="E55" s="484" t="s">
        <v>71</v>
      </c>
      <c r="F55" s="471">
        <v>5</v>
      </c>
      <c r="G55" s="485"/>
      <c r="H55" s="472">
        <f>F55</f>
        <v>5</v>
      </c>
      <c r="I55" s="471">
        <v>5</v>
      </c>
      <c r="J55" s="485"/>
      <c r="K55" s="472">
        <f>I55</f>
        <v>5</v>
      </c>
      <c r="L55" s="378">
        <f>I55-F55</f>
        <v>0</v>
      </c>
      <c r="M55" s="377">
        <f>J55-G55</f>
        <v>0</v>
      </c>
      <c r="N55" s="377">
        <f>K55-H55</f>
        <v>0</v>
      </c>
    </row>
    <row r="56" spans="1:14" ht="11.25" customHeight="1">
      <c r="A56" s="370">
        <v>3</v>
      </c>
      <c r="B56" s="783" t="s">
        <v>200</v>
      </c>
      <c r="C56" s="784"/>
      <c r="D56" s="480"/>
      <c r="E56" s="481"/>
      <c r="F56" s="482"/>
      <c r="G56" s="482"/>
      <c r="H56" s="483"/>
      <c r="I56" s="482"/>
      <c r="J56" s="482"/>
      <c r="K56" s="483"/>
      <c r="L56" s="155"/>
      <c r="M56" s="155"/>
      <c r="N56" s="22"/>
    </row>
    <row r="57" spans="1:14" ht="12.75" customHeight="1">
      <c r="A57" s="439"/>
      <c r="B57" s="867" t="s">
        <v>309</v>
      </c>
      <c r="C57" s="868"/>
      <c r="D57" s="250" t="s">
        <v>42</v>
      </c>
      <c r="E57" s="486"/>
      <c r="F57" s="473">
        <f>F53/F55</f>
        <v>125000</v>
      </c>
      <c r="G57" s="474"/>
      <c r="H57" s="472">
        <f>F57</f>
        <v>125000</v>
      </c>
      <c r="I57" s="473">
        <f>I53/I55</f>
        <v>124837</v>
      </c>
      <c r="J57" s="474"/>
      <c r="K57" s="472">
        <f>I57</f>
        <v>124837</v>
      </c>
      <c r="L57" s="378">
        <f>I57-F57</f>
        <v>-163</v>
      </c>
      <c r="M57" s="377">
        <f>J57-G57</f>
        <v>0</v>
      </c>
      <c r="N57" s="377">
        <f>K57-H57</f>
        <v>-163</v>
      </c>
    </row>
    <row r="58" spans="1:14" ht="12" customHeight="1">
      <c r="A58" s="370">
        <v>4</v>
      </c>
      <c r="B58" s="783" t="s">
        <v>204</v>
      </c>
      <c r="C58" s="784"/>
      <c r="D58" s="487"/>
      <c r="E58" s="486"/>
      <c r="F58" s="474"/>
      <c r="G58" s="474"/>
      <c r="H58" s="474"/>
      <c r="I58" s="474"/>
      <c r="J58" s="474"/>
      <c r="K58" s="474"/>
      <c r="L58" s="119"/>
      <c r="M58" s="111"/>
      <c r="N58" s="22"/>
    </row>
    <row r="59" spans="1:14" ht="25.5" customHeight="1">
      <c r="A59" s="439"/>
      <c r="B59" s="867" t="s">
        <v>314</v>
      </c>
      <c r="C59" s="982"/>
      <c r="D59" s="113" t="s">
        <v>27</v>
      </c>
      <c r="E59" s="488" t="s">
        <v>82</v>
      </c>
      <c r="F59" s="501">
        <v>0</v>
      </c>
      <c r="G59" s="502"/>
      <c r="H59" s="503">
        <f>F59</f>
        <v>0</v>
      </c>
      <c r="I59" s="501">
        <v>0</v>
      </c>
      <c r="J59" s="502"/>
      <c r="K59" s="503">
        <f>I59</f>
        <v>0</v>
      </c>
      <c r="L59" s="378">
        <f>I59-F59</f>
        <v>0</v>
      </c>
      <c r="M59" s="377">
        <f>J59-G59</f>
        <v>0</v>
      </c>
      <c r="N59" s="377">
        <f>K59-H59</f>
        <v>0</v>
      </c>
    </row>
    <row r="60" spans="1:16" ht="12.75" customHeight="1">
      <c r="A60" s="39"/>
      <c r="B60" s="1036" t="s">
        <v>139</v>
      </c>
      <c r="C60" s="1037"/>
      <c r="D60" s="1037"/>
      <c r="E60" s="1037"/>
      <c r="F60" s="1037"/>
      <c r="G60" s="1037"/>
      <c r="H60" s="1037"/>
      <c r="I60" s="1037"/>
      <c r="J60" s="1037"/>
      <c r="K60" s="1037"/>
      <c r="L60" s="1037"/>
      <c r="M60" s="1038"/>
      <c r="N60" s="106"/>
      <c r="O60" s="9"/>
      <c r="P60" s="9"/>
    </row>
    <row r="61" spans="1:16" ht="13.5" customHeight="1">
      <c r="A61" s="114">
        <v>3</v>
      </c>
      <c r="B61" s="889" t="str">
        <f>B34</f>
        <v>Комплексна програма"Культурно-мистецькі табори на базі Дрогобицького Народного дому ім. І. Франка" на 2019 рік</v>
      </c>
      <c r="C61" s="890"/>
      <c r="D61" s="890"/>
      <c r="E61" s="890"/>
      <c r="F61" s="890"/>
      <c r="G61" s="890"/>
      <c r="H61" s="890"/>
      <c r="I61" s="890"/>
      <c r="J61" s="890"/>
      <c r="K61" s="890"/>
      <c r="L61" s="890"/>
      <c r="M61" s="890"/>
      <c r="N61" s="891"/>
      <c r="O61" s="9"/>
      <c r="P61" s="9"/>
    </row>
    <row r="62" spans="1:16" ht="9.75" customHeight="1">
      <c r="A62" s="370">
        <v>1</v>
      </c>
      <c r="B62" s="770" t="s">
        <v>190</v>
      </c>
      <c r="C62" s="1035"/>
      <c r="D62" s="459"/>
      <c r="E62" s="459"/>
      <c r="F62" s="459"/>
      <c r="G62" s="459"/>
      <c r="H62" s="459"/>
      <c r="I62" s="459"/>
      <c r="J62" s="459"/>
      <c r="K62" s="459"/>
      <c r="L62" s="459"/>
      <c r="M62" s="459"/>
      <c r="N62" s="459"/>
      <c r="O62" s="87"/>
      <c r="P62" s="9"/>
    </row>
    <row r="63" spans="1:16" ht="15" customHeight="1">
      <c r="A63" s="178"/>
      <c r="B63" s="867" t="s">
        <v>310</v>
      </c>
      <c r="C63" s="868"/>
      <c r="D63" s="250" t="s">
        <v>42</v>
      </c>
      <c r="E63" s="230" t="s">
        <v>82</v>
      </c>
      <c r="F63" s="473">
        <f>F34</f>
        <v>38900</v>
      </c>
      <c r="G63" s="474"/>
      <c r="H63" s="472">
        <f>F63</f>
        <v>38900</v>
      </c>
      <c r="I63" s="473">
        <f>I34</f>
        <v>38900</v>
      </c>
      <c r="J63" s="474"/>
      <c r="K63" s="472">
        <f>I63</f>
        <v>38900</v>
      </c>
      <c r="L63" s="378">
        <f>I63-F63</f>
        <v>0</v>
      </c>
      <c r="M63" s="377">
        <f>J63-G63</f>
        <v>0</v>
      </c>
      <c r="N63" s="377">
        <f>K63-H63</f>
        <v>0</v>
      </c>
      <c r="O63" s="103"/>
      <c r="P63" s="9"/>
    </row>
    <row r="64" spans="1:16" ht="9" customHeight="1">
      <c r="A64" s="370">
        <v>2</v>
      </c>
      <c r="B64" s="783" t="s">
        <v>191</v>
      </c>
      <c r="C64" s="784"/>
      <c r="D64" s="489"/>
      <c r="E64" s="490"/>
      <c r="F64" s="491"/>
      <c r="G64" s="491"/>
      <c r="H64" s="491"/>
      <c r="I64" s="491"/>
      <c r="J64" s="491"/>
      <c r="K64" s="491"/>
      <c r="L64" s="459"/>
      <c r="M64" s="459"/>
      <c r="N64" s="459"/>
      <c r="O64" s="87"/>
      <c r="P64" s="9"/>
    </row>
    <row r="65" spans="1:16" ht="12.75" customHeight="1">
      <c r="A65" s="178"/>
      <c r="B65" s="1033" t="s">
        <v>311</v>
      </c>
      <c r="C65" s="1034"/>
      <c r="D65" s="471" t="s">
        <v>38</v>
      </c>
      <c r="E65" s="484" t="s">
        <v>71</v>
      </c>
      <c r="F65" s="471">
        <v>90</v>
      </c>
      <c r="G65" s="485"/>
      <c r="H65" s="472">
        <f>F65</f>
        <v>90</v>
      </c>
      <c r="I65" s="471">
        <v>90</v>
      </c>
      <c r="J65" s="485"/>
      <c r="K65" s="472">
        <f>I65</f>
        <v>90</v>
      </c>
      <c r="L65" s="378">
        <f>I65-F65</f>
        <v>0</v>
      </c>
      <c r="M65" s="377">
        <f>J65-G65</f>
        <v>0</v>
      </c>
      <c r="N65" s="377">
        <f>K65-H65</f>
        <v>0</v>
      </c>
      <c r="O65" s="104"/>
      <c r="P65" s="9"/>
    </row>
    <row r="66" spans="1:16" ht="11.25" customHeight="1">
      <c r="A66" s="370">
        <v>3</v>
      </c>
      <c r="B66" s="770" t="s">
        <v>200</v>
      </c>
      <c r="C66" s="771"/>
      <c r="D66" s="489"/>
      <c r="E66" s="490"/>
      <c r="F66" s="491"/>
      <c r="G66" s="491"/>
      <c r="H66" s="491"/>
      <c r="I66" s="491"/>
      <c r="J66" s="491"/>
      <c r="K66" s="491"/>
      <c r="L66" s="459"/>
      <c r="M66" s="459"/>
      <c r="N66" s="459"/>
      <c r="O66" s="87"/>
      <c r="P66" s="9"/>
    </row>
    <row r="67" spans="1:16" ht="14.25" customHeight="1">
      <c r="A67" s="178"/>
      <c r="B67" s="867" t="s">
        <v>312</v>
      </c>
      <c r="C67" s="868"/>
      <c r="D67" s="250" t="s">
        <v>42</v>
      </c>
      <c r="E67" s="486"/>
      <c r="F67" s="492">
        <f>F63/F65</f>
        <v>432.22222222222223</v>
      </c>
      <c r="G67" s="474"/>
      <c r="H67" s="472">
        <f>F67</f>
        <v>432.22222222222223</v>
      </c>
      <c r="I67" s="492">
        <f>I63/I65</f>
        <v>432.22222222222223</v>
      </c>
      <c r="J67" s="474"/>
      <c r="K67" s="472">
        <f>I67</f>
        <v>432.22222222222223</v>
      </c>
      <c r="L67" s="378">
        <f>I67-F67</f>
        <v>0</v>
      </c>
      <c r="M67" s="377">
        <f>J67-G67</f>
        <v>0</v>
      </c>
      <c r="N67" s="377">
        <f>K67-H67</f>
        <v>0</v>
      </c>
      <c r="O67" s="105"/>
      <c r="P67" s="9"/>
    </row>
    <row r="68" spans="1:16" ht="12.75" customHeight="1">
      <c r="A68" s="370">
        <v>4</v>
      </c>
      <c r="B68" s="770" t="s">
        <v>204</v>
      </c>
      <c r="C68" s="771"/>
      <c r="D68" s="487"/>
      <c r="E68" s="486"/>
      <c r="F68" s="474"/>
      <c r="G68" s="474"/>
      <c r="H68" s="474"/>
      <c r="I68" s="474"/>
      <c r="J68" s="474"/>
      <c r="K68" s="474"/>
      <c r="L68" s="459"/>
      <c r="M68" s="459"/>
      <c r="N68" s="459"/>
      <c r="O68" s="87"/>
      <c r="P68" s="9"/>
    </row>
    <row r="69" spans="1:16" ht="12" customHeight="1">
      <c r="A69" s="178"/>
      <c r="B69" s="867" t="s">
        <v>313</v>
      </c>
      <c r="C69" s="868"/>
      <c r="D69" s="113" t="s">
        <v>38</v>
      </c>
      <c r="E69" s="230" t="s">
        <v>82</v>
      </c>
      <c r="F69" s="476">
        <v>15</v>
      </c>
      <c r="G69" s="474"/>
      <c r="H69" s="472">
        <f>F69</f>
        <v>15</v>
      </c>
      <c r="I69" s="476">
        <v>15</v>
      </c>
      <c r="J69" s="474"/>
      <c r="K69" s="472">
        <f>I69</f>
        <v>15</v>
      </c>
      <c r="L69" s="378">
        <f>I69-F69</f>
        <v>0</v>
      </c>
      <c r="M69" s="377">
        <f>J69-G69</f>
        <v>0</v>
      </c>
      <c r="N69" s="377">
        <f>K69-H69</f>
        <v>0</v>
      </c>
      <c r="O69" s="104"/>
      <c r="P69" s="9"/>
    </row>
    <row r="70" spans="1:14" ht="12.75">
      <c r="A70" s="18" t="s">
        <v>11</v>
      </c>
      <c r="B70" s="18"/>
      <c r="C70" s="18"/>
      <c r="D70" s="18"/>
      <c r="E70" s="18"/>
      <c r="F70" s="18"/>
      <c r="G70" s="18"/>
      <c r="H70" s="18"/>
      <c r="I70" s="18"/>
      <c r="J70" s="18"/>
      <c r="K70" s="18"/>
      <c r="L70" s="18"/>
      <c r="M70" s="18"/>
      <c r="N70" s="18"/>
    </row>
    <row r="71" spans="1:14" ht="12.75">
      <c r="A71" s="18" t="s">
        <v>12</v>
      </c>
      <c r="B71" s="18"/>
      <c r="C71" s="18"/>
      <c r="D71" s="18"/>
      <c r="E71" s="18"/>
      <c r="F71" s="18"/>
      <c r="G71" s="18"/>
      <c r="H71" s="51" t="s">
        <v>43</v>
      </c>
      <c r="I71" s="18"/>
      <c r="J71" s="18"/>
      <c r="K71" s="18"/>
      <c r="L71" s="18"/>
      <c r="M71" s="18"/>
      <c r="N71" s="18"/>
    </row>
    <row r="72" spans="1:14" ht="12.75">
      <c r="A72" s="18" t="s">
        <v>13</v>
      </c>
      <c r="B72" s="18"/>
      <c r="C72" s="18"/>
      <c r="D72" s="18"/>
      <c r="E72" s="18"/>
      <c r="F72" s="18"/>
      <c r="G72" s="18"/>
      <c r="H72" s="18"/>
      <c r="I72" s="18"/>
      <c r="J72" s="18"/>
      <c r="K72" s="18"/>
      <c r="L72" s="18"/>
      <c r="M72" s="18"/>
      <c r="N72" s="18"/>
    </row>
    <row r="73" spans="1:14" ht="12.75">
      <c r="A73" s="18" t="s">
        <v>14</v>
      </c>
      <c r="B73" s="18"/>
      <c r="C73" s="18"/>
      <c r="D73" s="18"/>
      <c r="E73" s="18"/>
      <c r="F73" s="18"/>
      <c r="G73" s="18"/>
      <c r="H73" s="51" t="s">
        <v>44</v>
      </c>
      <c r="I73" s="18"/>
      <c r="J73" s="18"/>
      <c r="K73" s="18"/>
      <c r="L73" s="18"/>
      <c r="M73" s="18"/>
      <c r="N73" s="18"/>
    </row>
    <row r="74" spans="1:14" ht="12.75">
      <c r="A74" s="18"/>
      <c r="B74" s="18"/>
      <c r="C74" s="18"/>
      <c r="D74" s="18"/>
      <c r="E74" s="18"/>
      <c r="F74" s="18"/>
      <c r="G74" s="18"/>
      <c r="H74" s="18"/>
      <c r="I74" s="18"/>
      <c r="J74" s="18"/>
      <c r="K74" s="18"/>
      <c r="L74" s="18"/>
      <c r="M74" s="18"/>
      <c r="N74" s="18"/>
    </row>
    <row r="75" spans="1:14" ht="12.75">
      <c r="A75" s="18"/>
      <c r="B75" s="18"/>
      <c r="C75" s="18"/>
      <c r="D75" s="18"/>
      <c r="E75" s="18"/>
      <c r="F75" s="18"/>
      <c r="G75" s="18"/>
      <c r="H75" s="18"/>
      <c r="I75" s="18"/>
      <c r="J75" s="18"/>
      <c r="K75" s="18"/>
      <c r="L75" s="18"/>
      <c r="M75" s="18"/>
      <c r="N75" s="18"/>
    </row>
    <row r="76" spans="1:14" ht="12.75">
      <c r="A76" s="18"/>
      <c r="B76" s="18"/>
      <c r="C76" s="18"/>
      <c r="D76" s="18"/>
      <c r="E76" s="18"/>
      <c r="F76" s="18"/>
      <c r="G76" s="18"/>
      <c r="H76" s="18"/>
      <c r="I76" s="18"/>
      <c r="J76" s="18"/>
      <c r="K76" s="18"/>
      <c r="L76" s="18"/>
      <c r="M76" s="18"/>
      <c r="N76" s="18"/>
    </row>
    <row r="77" spans="1:14" ht="12.75">
      <c r="A77" s="18"/>
      <c r="B77" s="18"/>
      <c r="C77" s="18"/>
      <c r="D77" s="18"/>
      <c r="E77" s="18"/>
      <c r="F77" s="18"/>
      <c r="G77" s="18"/>
      <c r="H77" s="18"/>
      <c r="I77" s="18"/>
      <c r="J77" s="18"/>
      <c r="K77" s="18"/>
      <c r="L77" s="18"/>
      <c r="M77" s="18"/>
      <c r="N77" s="18"/>
    </row>
  </sheetData>
  <sheetProtection/>
  <mergeCells count="66">
    <mergeCell ref="A4:M4"/>
    <mergeCell ref="B33:E33"/>
    <mergeCell ref="B34:E34"/>
    <mergeCell ref="B35:E35"/>
    <mergeCell ref="B20:G20"/>
    <mergeCell ref="A22:A23"/>
    <mergeCell ref="B22:E23"/>
    <mergeCell ref="F22:H22"/>
    <mergeCell ref="B24:E24"/>
    <mergeCell ref="A17:G17"/>
    <mergeCell ref="B19:G19"/>
    <mergeCell ref="E38:E39"/>
    <mergeCell ref="I29:K29"/>
    <mergeCell ref="I22:K22"/>
    <mergeCell ref="A5:M5"/>
    <mergeCell ref="B13:G13"/>
    <mergeCell ref="B14:G14"/>
    <mergeCell ref="B15:G15"/>
    <mergeCell ref="B16:G16"/>
    <mergeCell ref="D11:J11"/>
    <mergeCell ref="L22:N22"/>
    <mergeCell ref="L38:N38"/>
    <mergeCell ref="B26:E26"/>
    <mergeCell ref="A27:N27"/>
    <mergeCell ref="A29:A30"/>
    <mergeCell ref="L29:N29"/>
    <mergeCell ref="B31:E31"/>
    <mergeCell ref="B29:E30"/>
    <mergeCell ref="B18:D18"/>
    <mergeCell ref="F29:H29"/>
    <mergeCell ref="B32:E32"/>
    <mergeCell ref="B40:C40"/>
    <mergeCell ref="B43:C43"/>
    <mergeCell ref="B44:C44"/>
    <mergeCell ref="B45:C45"/>
    <mergeCell ref="F38:H38"/>
    <mergeCell ref="I38:K38"/>
    <mergeCell ref="B42:C42"/>
    <mergeCell ref="B38:C39"/>
    <mergeCell ref="D38:D39"/>
    <mergeCell ref="B52:C52"/>
    <mergeCell ref="B54:C54"/>
    <mergeCell ref="B53:C53"/>
    <mergeCell ref="B55:C55"/>
    <mergeCell ref="B46:C46"/>
    <mergeCell ref="B47:C47"/>
    <mergeCell ref="B48:C48"/>
    <mergeCell ref="B49:C49"/>
    <mergeCell ref="B50:N50"/>
    <mergeCell ref="B51:N51"/>
    <mergeCell ref="B63:C63"/>
    <mergeCell ref="B65:C65"/>
    <mergeCell ref="B67:C67"/>
    <mergeCell ref="B58:C58"/>
    <mergeCell ref="B60:M60"/>
    <mergeCell ref="B61:N61"/>
    <mergeCell ref="K1:N3"/>
    <mergeCell ref="B69:C69"/>
    <mergeCell ref="B56:C56"/>
    <mergeCell ref="B25:E25"/>
    <mergeCell ref="B62:C62"/>
    <mergeCell ref="B64:C64"/>
    <mergeCell ref="B66:C66"/>
    <mergeCell ref="B68:C68"/>
    <mergeCell ref="B57:C57"/>
    <mergeCell ref="B59:C59"/>
  </mergeCells>
  <printOptions/>
  <pageMargins left="0.5511811023622047" right="0.15748031496062992" top="0.03937007874015748" bottom="0.07874015748031496" header="0.1968503937007874" footer="0.2755905511811024"/>
  <pageSetup fitToHeight="9"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R64"/>
  <sheetViews>
    <sheetView zoomScaleSheetLayoutView="85" workbookViewId="0" topLeftCell="A1">
      <selection activeCell="B27" sqref="B27:E27"/>
    </sheetView>
  </sheetViews>
  <sheetFormatPr defaultColWidth="9.00390625" defaultRowHeight="12.75"/>
  <cols>
    <col min="1" max="1" width="6.25390625" style="0" customWidth="1"/>
    <col min="2" max="2" width="20.75390625" style="0" customWidth="1"/>
    <col min="3" max="3" width="24.875" style="0" customWidth="1"/>
    <col min="4" max="4" width="14.25390625" style="0" customWidth="1"/>
    <col min="5" max="5" width="18.125" style="0" customWidth="1"/>
    <col min="6" max="6" width="13.25390625" style="0" customWidth="1"/>
    <col min="7" max="7" width="10.875" style="0" customWidth="1"/>
    <col min="8" max="8" width="11.25390625" style="0" customWidth="1"/>
    <col min="9" max="9" width="9.375" style="0" customWidth="1"/>
    <col min="10" max="10" width="12.75390625" style="0" customWidth="1"/>
    <col min="11" max="11" width="13.375" style="0" customWidth="1"/>
    <col min="12" max="12" width="8.75390625" style="0" customWidth="1"/>
    <col min="13" max="13" width="11.25390625" style="0" customWidth="1"/>
    <col min="14" max="14" width="11.75390625" style="0" customWidth="1"/>
    <col min="15" max="15" width="8.875" style="0" customWidth="1"/>
  </cols>
  <sheetData>
    <row r="1" spans="1:15" ht="12" customHeight="1">
      <c r="A1" s="1"/>
      <c r="B1" s="1"/>
      <c r="C1" s="1"/>
      <c r="D1" s="1"/>
      <c r="E1" s="14"/>
      <c r="F1" s="14"/>
      <c r="G1" s="14"/>
      <c r="H1" s="14"/>
      <c r="I1" s="14"/>
      <c r="J1" s="14"/>
      <c r="K1" s="14"/>
      <c r="L1" s="819" t="s">
        <v>170</v>
      </c>
      <c r="M1" s="819"/>
      <c r="N1" s="819"/>
      <c r="O1" s="819"/>
    </row>
    <row r="2" spans="1:15" ht="13.5" customHeight="1">
      <c r="A2" s="1"/>
      <c r="B2" s="1"/>
      <c r="C2" s="1"/>
      <c r="D2" s="1"/>
      <c r="E2" s="14"/>
      <c r="F2" s="14"/>
      <c r="G2" s="14"/>
      <c r="H2" s="14"/>
      <c r="I2" s="14"/>
      <c r="J2" s="14"/>
      <c r="K2" s="14"/>
      <c r="L2" s="819"/>
      <c r="M2" s="819"/>
      <c r="N2" s="819"/>
      <c r="O2" s="819"/>
    </row>
    <row r="3" spans="1:15" ht="11.25" customHeight="1">
      <c r="A3" s="1"/>
      <c r="B3" s="1"/>
      <c r="C3" s="1"/>
      <c r="D3" s="1"/>
      <c r="E3" s="14"/>
      <c r="F3" s="14"/>
      <c r="G3" s="14"/>
      <c r="H3" s="14"/>
      <c r="I3" s="14"/>
      <c r="J3" s="14"/>
      <c r="K3" s="14"/>
      <c r="L3" s="819"/>
      <c r="M3" s="819"/>
      <c r="N3" s="819"/>
      <c r="O3" s="819"/>
    </row>
    <row r="4" spans="1:15" ht="12.75">
      <c r="A4" s="794" t="s">
        <v>0</v>
      </c>
      <c r="B4" s="794"/>
      <c r="C4" s="794"/>
      <c r="D4" s="794"/>
      <c r="E4" s="794"/>
      <c r="F4" s="794"/>
      <c r="G4" s="794"/>
      <c r="H4" s="794"/>
      <c r="I4" s="794"/>
      <c r="J4" s="794"/>
      <c r="K4" s="794"/>
      <c r="L4" s="794"/>
      <c r="M4" s="41"/>
      <c r="N4" s="41"/>
      <c r="O4" s="41"/>
    </row>
    <row r="5" spans="1:15" ht="13.5">
      <c r="A5" s="794" t="s">
        <v>250</v>
      </c>
      <c r="B5" s="794"/>
      <c r="C5" s="794"/>
      <c r="D5" s="794"/>
      <c r="E5" s="794"/>
      <c r="F5" s="794"/>
      <c r="G5" s="794"/>
      <c r="H5" s="794"/>
      <c r="I5" s="794"/>
      <c r="J5" s="794"/>
      <c r="K5" s="794"/>
      <c r="L5" s="794"/>
      <c r="M5" s="41"/>
      <c r="N5" s="41"/>
      <c r="O5" s="41"/>
    </row>
    <row r="6" spans="1:18" ht="18.75">
      <c r="A6" s="18" t="s">
        <v>120</v>
      </c>
      <c r="B6" s="110">
        <v>1010000</v>
      </c>
      <c r="C6" s="42" t="s">
        <v>16</v>
      </c>
      <c r="D6" s="110"/>
      <c r="E6" s="158"/>
      <c r="F6" s="42"/>
      <c r="G6" s="42"/>
      <c r="H6" s="42"/>
      <c r="I6" s="43"/>
      <c r="J6" s="43"/>
      <c r="K6" s="43"/>
      <c r="L6" s="43"/>
      <c r="M6" s="68"/>
      <c r="N6" s="43"/>
      <c r="O6" s="31"/>
      <c r="P6" s="5"/>
      <c r="Q6" s="5"/>
      <c r="R6" s="5"/>
    </row>
    <row r="7" spans="1:18" ht="11.25" customHeight="1">
      <c r="A7" s="18" t="s">
        <v>73</v>
      </c>
      <c r="B7" s="27" t="s">
        <v>74</v>
      </c>
      <c r="C7" s="30" t="s">
        <v>72</v>
      </c>
      <c r="D7" s="27"/>
      <c r="F7" s="14"/>
      <c r="G7" s="14"/>
      <c r="H7" s="14"/>
      <c r="I7" s="33"/>
      <c r="J7" s="33"/>
      <c r="K7" s="33"/>
      <c r="L7" s="14"/>
      <c r="M7" s="14"/>
      <c r="N7" s="14"/>
      <c r="O7" s="3"/>
      <c r="P7" s="5"/>
      <c r="Q7" s="5"/>
      <c r="R7" s="5"/>
    </row>
    <row r="8" spans="1:15" ht="9" customHeight="1">
      <c r="A8" s="18"/>
      <c r="B8" s="14"/>
      <c r="C8" s="14"/>
      <c r="D8" s="14"/>
      <c r="F8" s="14"/>
      <c r="G8" s="14"/>
      <c r="H8" s="14"/>
      <c r="I8" s="33"/>
      <c r="J8" s="33"/>
      <c r="K8" s="33"/>
      <c r="L8" s="14"/>
      <c r="M8" s="14"/>
      <c r="N8" s="14"/>
      <c r="O8" s="3"/>
    </row>
    <row r="9" spans="1:15" ht="15.75">
      <c r="A9" s="18" t="s">
        <v>118</v>
      </c>
      <c r="B9" s="146">
        <f>B6</f>
        <v>1010000</v>
      </c>
      <c r="C9" s="42" t="s">
        <v>16</v>
      </c>
      <c r="D9" s="146"/>
      <c r="E9" s="158"/>
      <c r="F9" s="42"/>
      <c r="G9" s="42"/>
      <c r="H9" s="43"/>
      <c r="I9" s="43"/>
      <c r="J9" s="33"/>
      <c r="K9" s="33"/>
      <c r="L9" s="33"/>
      <c r="M9" s="33"/>
      <c r="N9" s="97"/>
      <c r="O9" s="32"/>
    </row>
    <row r="10" spans="1:15" ht="10.5" customHeight="1">
      <c r="A10" s="18" t="s">
        <v>75</v>
      </c>
      <c r="B10" s="27" t="s">
        <v>74</v>
      </c>
      <c r="C10" s="30" t="s">
        <v>72</v>
      </c>
      <c r="D10" s="27"/>
      <c r="F10" s="14"/>
      <c r="G10" s="14"/>
      <c r="H10" s="33"/>
      <c r="I10" s="33"/>
      <c r="J10" s="33"/>
      <c r="K10" s="33"/>
      <c r="L10" s="33"/>
      <c r="M10" s="33"/>
      <c r="N10" s="33"/>
      <c r="O10" s="32"/>
    </row>
    <row r="11" spans="1:16" ht="10.5" customHeight="1">
      <c r="A11" s="18"/>
      <c r="B11" s="14"/>
      <c r="C11" s="14"/>
      <c r="D11" s="14"/>
      <c r="E11" s="14"/>
      <c r="F11" s="14"/>
      <c r="G11" s="14"/>
      <c r="H11" s="14"/>
      <c r="I11" s="33"/>
      <c r="J11" s="33"/>
      <c r="K11" s="33"/>
      <c r="L11" s="14"/>
      <c r="M11" s="33"/>
      <c r="N11" s="33"/>
      <c r="O11" s="32"/>
      <c r="P11" s="9"/>
    </row>
    <row r="12" spans="1:16" ht="19.5" customHeight="1">
      <c r="A12" s="18" t="s">
        <v>119</v>
      </c>
      <c r="B12" s="122">
        <v>1017324</v>
      </c>
      <c r="C12" s="100" t="s">
        <v>147</v>
      </c>
      <c r="D12" s="777" t="s">
        <v>290</v>
      </c>
      <c r="E12" s="777"/>
      <c r="F12" s="777"/>
      <c r="G12" s="777"/>
      <c r="H12" s="777"/>
      <c r="I12" s="422"/>
      <c r="J12" s="422"/>
      <c r="K12" s="422"/>
      <c r="N12" s="396"/>
      <c r="O12" s="95"/>
      <c r="P12" s="9"/>
    </row>
    <row r="13" spans="1:16" ht="12.75">
      <c r="A13" s="14" t="s">
        <v>75</v>
      </c>
      <c r="B13" s="27" t="s">
        <v>115</v>
      </c>
      <c r="C13" s="27" t="s">
        <v>116</v>
      </c>
      <c r="D13" s="30" t="s">
        <v>76</v>
      </c>
      <c r="E13" s="14"/>
      <c r="F13" s="14"/>
      <c r="G13" s="14"/>
      <c r="H13" s="33"/>
      <c r="I13" s="33"/>
      <c r="J13" s="33"/>
      <c r="K13" s="33"/>
      <c r="N13" s="33"/>
      <c r="O13" s="33"/>
      <c r="P13" s="9"/>
    </row>
    <row r="14" spans="1:16" ht="12.75">
      <c r="A14" s="14"/>
      <c r="B14" s="14"/>
      <c r="C14" s="14"/>
      <c r="D14" s="14"/>
      <c r="E14" s="14"/>
      <c r="F14" s="14"/>
      <c r="G14" s="14"/>
      <c r="H14" s="14"/>
      <c r="I14" s="33"/>
      <c r="J14" s="33"/>
      <c r="K14" s="33"/>
      <c r="L14" s="14"/>
      <c r="M14" s="33"/>
      <c r="N14" s="33"/>
      <c r="O14" s="33"/>
      <c r="P14" s="9"/>
    </row>
    <row r="15" spans="1:16" ht="12.75">
      <c r="A15" s="206">
        <v>4</v>
      </c>
      <c r="B15" s="880" t="s">
        <v>174</v>
      </c>
      <c r="C15" s="880"/>
      <c r="D15" s="880"/>
      <c r="E15" s="880"/>
      <c r="F15" s="880"/>
      <c r="G15" s="880"/>
      <c r="H15" s="14"/>
      <c r="I15" s="33"/>
      <c r="J15" s="33"/>
      <c r="K15" s="33"/>
      <c r="L15" s="14"/>
      <c r="M15" s="33"/>
      <c r="N15" s="33"/>
      <c r="O15" s="33"/>
      <c r="P15" s="9"/>
    </row>
    <row r="16" spans="1:16" ht="12.75">
      <c r="A16" s="207" t="s">
        <v>175</v>
      </c>
      <c r="B16" s="925" t="s">
        <v>176</v>
      </c>
      <c r="C16" s="925"/>
      <c r="D16" s="925"/>
      <c r="E16" s="925"/>
      <c r="F16" s="925"/>
      <c r="G16" s="925"/>
      <c r="H16" s="14"/>
      <c r="I16" s="14"/>
      <c r="J16" s="14"/>
      <c r="K16" s="14"/>
      <c r="L16" s="14"/>
      <c r="M16" s="33"/>
      <c r="N16" s="33"/>
      <c r="O16" s="33"/>
      <c r="P16" s="9"/>
    </row>
    <row r="17" spans="1:16" ht="15.75">
      <c r="A17" s="208"/>
      <c r="B17" s="960" t="str">
        <f>B22</f>
        <v>Будівництво установ та закладів культури</v>
      </c>
      <c r="C17" s="961"/>
      <c r="D17" s="961"/>
      <c r="E17" s="961"/>
      <c r="F17" s="961"/>
      <c r="G17" s="962"/>
      <c r="H17" s="14"/>
      <c r="I17" s="14"/>
      <c r="J17" s="14"/>
      <c r="K17" s="14"/>
      <c r="L17" s="14"/>
      <c r="M17" s="33"/>
      <c r="N17" s="33"/>
      <c r="O17" s="33"/>
      <c r="P17" s="9"/>
    </row>
    <row r="18" spans="1:16" ht="12.75">
      <c r="A18" s="206">
        <v>5</v>
      </c>
      <c r="B18" s="880" t="s">
        <v>178</v>
      </c>
      <c r="C18" s="880"/>
      <c r="D18" s="880"/>
      <c r="E18" s="880"/>
      <c r="F18" s="880"/>
      <c r="G18" s="880"/>
      <c r="H18" s="14"/>
      <c r="I18" s="14"/>
      <c r="J18" s="14"/>
      <c r="K18" s="14"/>
      <c r="L18" s="14"/>
      <c r="M18" s="33"/>
      <c r="N18" s="33"/>
      <c r="O18" s="33"/>
      <c r="P18" s="9"/>
    </row>
    <row r="19" spans="1:16" ht="15">
      <c r="A19" s="206"/>
      <c r="B19" s="994" t="s">
        <v>215</v>
      </c>
      <c r="C19" s="994"/>
      <c r="D19" s="994"/>
      <c r="E19" s="994"/>
      <c r="F19" s="994"/>
      <c r="G19" s="994"/>
      <c r="H19" s="14"/>
      <c r="I19" s="14"/>
      <c r="J19" s="14"/>
      <c r="K19" s="14"/>
      <c r="L19" s="14"/>
      <c r="M19" s="33"/>
      <c r="N19" s="33"/>
      <c r="O19" s="33"/>
      <c r="P19" s="9"/>
    </row>
    <row r="20" spans="1:16" ht="15">
      <c r="A20" s="206">
        <v>6</v>
      </c>
      <c r="B20" s="881" t="s">
        <v>180</v>
      </c>
      <c r="C20" s="881"/>
      <c r="D20" s="881"/>
      <c r="E20" s="209"/>
      <c r="F20" s="209"/>
      <c r="G20" s="209"/>
      <c r="H20" s="14"/>
      <c r="I20" s="14"/>
      <c r="J20" s="14"/>
      <c r="K20" s="14"/>
      <c r="L20" s="14"/>
      <c r="M20" s="33"/>
      <c r="N20" s="33"/>
      <c r="O20" s="33"/>
      <c r="P20" s="9"/>
    </row>
    <row r="21" spans="1:16" ht="12.75">
      <c r="A21" s="207" t="s">
        <v>175</v>
      </c>
      <c r="B21" s="925" t="s">
        <v>181</v>
      </c>
      <c r="C21" s="925"/>
      <c r="D21" s="925"/>
      <c r="E21" s="925"/>
      <c r="F21" s="925"/>
      <c r="G21" s="925"/>
      <c r="H21" s="14"/>
      <c r="I21" s="14"/>
      <c r="J21" s="14"/>
      <c r="K21" s="14"/>
      <c r="L21" s="14"/>
      <c r="M21" s="33"/>
      <c r="N21" s="33"/>
      <c r="O21" s="33"/>
      <c r="P21" s="9"/>
    </row>
    <row r="22" spans="1:16" ht="15">
      <c r="A22" s="195">
        <v>1</v>
      </c>
      <c r="B22" s="1049" t="s">
        <v>216</v>
      </c>
      <c r="C22" s="1049"/>
      <c r="D22" s="1049"/>
      <c r="E22" s="1049"/>
      <c r="F22" s="1049"/>
      <c r="G22" s="1049"/>
      <c r="H22" s="14"/>
      <c r="I22" s="14"/>
      <c r="J22" s="14"/>
      <c r="K22" s="14"/>
      <c r="L22" s="14"/>
      <c r="M22" s="33"/>
      <c r="N22" s="33"/>
      <c r="O22" s="33"/>
      <c r="P22" s="9"/>
    </row>
    <row r="23" spans="1:16" ht="15">
      <c r="A23" s="176">
        <v>7</v>
      </c>
      <c r="B23" s="14" t="s">
        <v>183</v>
      </c>
      <c r="C23" s="125"/>
      <c r="D23" s="125"/>
      <c r="E23" s="14"/>
      <c r="F23" s="14"/>
      <c r="G23" s="14"/>
      <c r="H23" s="14"/>
      <c r="I23" s="14"/>
      <c r="J23" s="14"/>
      <c r="K23" s="14"/>
      <c r="M23" s="14"/>
      <c r="N23" s="40" t="s">
        <v>184</v>
      </c>
      <c r="O23" s="33"/>
      <c r="P23" s="9"/>
    </row>
    <row r="24" spans="1:15" ht="12" customHeight="1">
      <c r="A24" s="824" t="s">
        <v>7</v>
      </c>
      <c r="B24" s="785" t="s">
        <v>185</v>
      </c>
      <c r="C24" s="785"/>
      <c r="D24" s="785"/>
      <c r="E24" s="785"/>
      <c r="F24" s="828" t="s">
        <v>238</v>
      </c>
      <c r="G24" s="829"/>
      <c r="H24" s="830"/>
      <c r="I24" s="828" t="s">
        <v>239</v>
      </c>
      <c r="J24" s="829"/>
      <c r="K24" s="830"/>
      <c r="L24" s="828" t="s">
        <v>3</v>
      </c>
      <c r="M24" s="829"/>
      <c r="N24" s="830"/>
      <c r="O24" s="14"/>
    </row>
    <row r="25" spans="1:15" ht="12.75" customHeight="1">
      <c r="A25" s="824"/>
      <c r="B25" s="785"/>
      <c r="C25" s="785"/>
      <c r="D25" s="785"/>
      <c r="E25" s="785"/>
      <c r="F25" s="17" t="s">
        <v>4</v>
      </c>
      <c r="G25" s="17" t="s">
        <v>188</v>
      </c>
      <c r="H25" s="17" t="s">
        <v>6</v>
      </c>
      <c r="I25" s="17" t="s">
        <v>4</v>
      </c>
      <c r="J25" s="17" t="s">
        <v>188</v>
      </c>
      <c r="K25" s="17" t="s">
        <v>6</v>
      </c>
      <c r="L25" s="17" t="s">
        <v>4</v>
      </c>
      <c r="M25" s="17" t="s">
        <v>188</v>
      </c>
      <c r="N25" s="17" t="s">
        <v>6</v>
      </c>
      <c r="O25" s="14"/>
    </row>
    <row r="26" spans="1:15" ht="12" customHeight="1">
      <c r="A26" s="17">
        <v>1</v>
      </c>
      <c r="B26" s="802">
        <v>2</v>
      </c>
      <c r="C26" s="803"/>
      <c r="D26" s="803"/>
      <c r="E26" s="804"/>
      <c r="F26" s="17">
        <v>3</v>
      </c>
      <c r="G26" s="17">
        <v>4</v>
      </c>
      <c r="H26" s="17">
        <v>5</v>
      </c>
      <c r="I26" s="17">
        <v>6</v>
      </c>
      <c r="J26" s="17">
        <v>7</v>
      </c>
      <c r="K26" s="17">
        <v>8</v>
      </c>
      <c r="L26" s="17">
        <v>9</v>
      </c>
      <c r="M26" s="17">
        <v>10</v>
      </c>
      <c r="N26" s="17">
        <v>11</v>
      </c>
      <c r="O26" s="14"/>
    </row>
    <row r="27" spans="1:15" ht="28.5" customHeight="1">
      <c r="A27" s="72">
        <v>1</v>
      </c>
      <c r="B27" s="1006" t="s">
        <v>289</v>
      </c>
      <c r="C27" s="1016"/>
      <c r="D27" s="1016"/>
      <c r="E27" s="1007"/>
      <c r="F27" s="198"/>
      <c r="G27" s="373">
        <v>318950</v>
      </c>
      <c r="H27" s="432">
        <f>F27+G27</f>
        <v>318950</v>
      </c>
      <c r="I27" s="433"/>
      <c r="J27" s="432">
        <v>317788</v>
      </c>
      <c r="K27" s="432">
        <f>I27+J27</f>
        <v>317788</v>
      </c>
      <c r="L27" s="202">
        <f>I27-F27</f>
        <v>0</v>
      </c>
      <c r="M27" s="377">
        <f>J27-G27</f>
        <v>-1162</v>
      </c>
      <c r="N27" s="377">
        <f>K27-H27</f>
        <v>-1162</v>
      </c>
      <c r="O27" s="14"/>
    </row>
    <row r="28" spans="1:15" ht="12.75" customHeight="1">
      <c r="A28" s="213"/>
      <c r="B28" s="785" t="s">
        <v>218</v>
      </c>
      <c r="C28" s="785"/>
      <c r="D28" s="785"/>
      <c r="E28" s="785"/>
      <c r="F28" s="16"/>
      <c r="G28" s="16"/>
      <c r="H28" s="16"/>
      <c r="I28" s="16"/>
      <c r="J28" s="16"/>
      <c r="K28" s="16"/>
      <c r="L28" s="16"/>
      <c r="M28" s="213"/>
      <c r="N28" s="213"/>
      <c r="O28" s="14"/>
    </row>
    <row r="29" spans="1:15" ht="12.75">
      <c r="A29" s="786"/>
      <c r="B29" s="786"/>
      <c r="C29" s="786"/>
      <c r="D29" s="786"/>
      <c r="E29" s="786"/>
      <c r="F29" s="786"/>
      <c r="G29" s="786"/>
      <c r="H29" s="786"/>
      <c r="I29" s="786"/>
      <c r="J29" s="786"/>
      <c r="K29" s="786"/>
      <c r="L29" s="786"/>
      <c r="M29" s="786"/>
      <c r="N29" s="786"/>
      <c r="O29" s="14"/>
    </row>
    <row r="30" spans="1:15" ht="12.75">
      <c r="A30" s="423">
        <v>8</v>
      </c>
      <c r="B30" s="30" t="s">
        <v>186</v>
      </c>
      <c r="C30" s="30"/>
      <c r="D30" s="30"/>
      <c r="E30" s="30"/>
      <c r="F30" s="30"/>
      <c r="G30" s="30"/>
      <c r="H30" s="30"/>
      <c r="I30" s="30"/>
      <c r="J30" s="30"/>
      <c r="K30" s="30"/>
      <c r="L30" s="13"/>
      <c r="M30" s="30"/>
      <c r="N30" s="424" t="s">
        <v>184</v>
      </c>
      <c r="O30" s="14"/>
    </row>
    <row r="31" spans="1:15" ht="12.75" customHeight="1">
      <c r="A31" s="818" t="s">
        <v>7</v>
      </c>
      <c r="B31" s="818" t="s">
        <v>185</v>
      </c>
      <c r="C31" s="818"/>
      <c r="D31" s="818"/>
      <c r="E31" s="818"/>
      <c r="F31" s="802" t="s">
        <v>1</v>
      </c>
      <c r="G31" s="803"/>
      <c r="H31" s="804"/>
      <c r="I31" s="802" t="s">
        <v>2</v>
      </c>
      <c r="J31" s="803"/>
      <c r="K31" s="804"/>
      <c r="L31" s="802" t="s">
        <v>3</v>
      </c>
      <c r="M31" s="803"/>
      <c r="N31" s="804"/>
      <c r="O31" s="14"/>
    </row>
    <row r="32" spans="1:15" ht="8.25" customHeight="1">
      <c r="A32" s="818"/>
      <c r="B32" s="818"/>
      <c r="C32" s="818"/>
      <c r="D32" s="818"/>
      <c r="E32" s="818"/>
      <c r="F32" s="17" t="s">
        <v>4</v>
      </c>
      <c r="G32" s="17" t="s">
        <v>5</v>
      </c>
      <c r="H32" s="17" t="s">
        <v>6</v>
      </c>
      <c r="I32" s="17" t="s">
        <v>4</v>
      </c>
      <c r="J32" s="17" t="s">
        <v>5</v>
      </c>
      <c r="K32" s="17" t="s">
        <v>6</v>
      </c>
      <c r="L32" s="17" t="s">
        <v>4</v>
      </c>
      <c r="M32" s="17" t="s">
        <v>5</v>
      </c>
      <c r="N32" s="17" t="s">
        <v>6</v>
      </c>
      <c r="O32" s="14"/>
    </row>
    <row r="33" spans="1:15" ht="10.5" customHeight="1">
      <c r="A33" s="17">
        <v>1</v>
      </c>
      <c r="B33" s="802">
        <v>2</v>
      </c>
      <c r="C33" s="803"/>
      <c r="D33" s="803"/>
      <c r="E33" s="804"/>
      <c r="F33" s="17">
        <v>3</v>
      </c>
      <c r="G33" s="17">
        <v>4</v>
      </c>
      <c r="H33" s="17">
        <v>5</v>
      </c>
      <c r="I33" s="17">
        <v>6</v>
      </c>
      <c r="J33" s="17">
        <v>7</v>
      </c>
      <c r="K33" s="17">
        <v>8</v>
      </c>
      <c r="L33" s="17">
        <v>9</v>
      </c>
      <c r="M33" s="17">
        <v>10</v>
      </c>
      <c r="N33" s="17">
        <v>11</v>
      </c>
      <c r="O33" s="14"/>
    </row>
    <row r="34" spans="1:15" ht="9.75" customHeight="1">
      <c r="A34" s="425"/>
      <c r="B34" s="1050"/>
      <c r="C34" s="1051"/>
      <c r="D34" s="1051"/>
      <c r="E34" s="1052"/>
      <c r="F34" s="426"/>
      <c r="G34" s="427"/>
      <c r="H34" s="426"/>
      <c r="I34" s="428"/>
      <c r="J34" s="427"/>
      <c r="K34" s="426"/>
      <c r="L34" s="429"/>
      <c r="M34" s="430"/>
      <c r="N34" s="431"/>
      <c r="O34" s="14"/>
    </row>
    <row r="35" spans="1:15" ht="12.75">
      <c r="A35" s="14"/>
      <c r="B35" s="44"/>
      <c r="C35" s="44"/>
      <c r="D35" s="44"/>
      <c r="E35" s="44"/>
      <c r="F35" s="44"/>
      <c r="G35" s="44"/>
      <c r="H35" s="44"/>
      <c r="I35" s="44"/>
      <c r="J35" s="44"/>
      <c r="K35" s="44"/>
      <c r="L35" s="44"/>
      <c r="M35" s="14"/>
      <c r="N35" s="14"/>
      <c r="O35" s="14"/>
    </row>
    <row r="36" spans="1:15" ht="12.75">
      <c r="A36" s="176">
        <v>9</v>
      </c>
      <c r="B36" s="14" t="s">
        <v>187</v>
      </c>
      <c r="C36" s="14"/>
      <c r="D36" s="14"/>
      <c r="E36" s="14"/>
      <c r="F36" s="14"/>
      <c r="G36" s="14"/>
      <c r="H36" s="14"/>
      <c r="I36" s="14"/>
      <c r="J36" s="14"/>
      <c r="K36" s="14"/>
      <c r="L36" s="14"/>
      <c r="M36" s="14"/>
      <c r="N36" s="14"/>
      <c r="O36" s="14"/>
    </row>
    <row r="37" spans="1:15" ht="10.5" customHeight="1">
      <c r="A37" s="16" t="s">
        <v>7</v>
      </c>
      <c r="B37" s="831" t="s">
        <v>8</v>
      </c>
      <c r="C37" s="832"/>
      <c r="D37" s="835" t="s">
        <v>9</v>
      </c>
      <c r="E37" s="835" t="s">
        <v>10</v>
      </c>
      <c r="F37" s="818" t="s">
        <v>240</v>
      </c>
      <c r="G37" s="818"/>
      <c r="H37" s="818"/>
      <c r="I37" s="818" t="s">
        <v>241</v>
      </c>
      <c r="J37" s="818"/>
      <c r="K37" s="818"/>
      <c r="L37" s="817" t="s">
        <v>3</v>
      </c>
      <c r="M37" s="817"/>
      <c r="N37" s="817"/>
      <c r="O37" s="14"/>
    </row>
    <row r="38" spans="1:17" ht="15" customHeight="1">
      <c r="A38" s="16"/>
      <c r="B38" s="833"/>
      <c r="C38" s="834"/>
      <c r="D38" s="836"/>
      <c r="E38" s="836"/>
      <c r="F38" s="17" t="s">
        <v>4</v>
      </c>
      <c r="G38" s="17" t="s">
        <v>188</v>
      </c>
      <c r="H38" s="17" t="s">
        <v>189</v>
      </c>
      <c r="I38" s="17" t="s">
        <v>4</v>
      </c>
      <c r="J38" s="17" t="s">
        <v>188</v>
      </c>
      <c r="K38" s="17" t="s">
        <v>189</v>
      </c>
      <c r="L38" s="17" t="s">
        <v>193</v>
      </c>
      <c r="M38" s="17" t="s">
        <v>188</v>
      </c>
      <c r="N38" s="17" t="s">
        <v>189</v>
      </c>
      <c r="O38" s="33"/>
      <c r="P38" s="9"/>
      <c r="Q38" s="9"/>
    </row>
    <row r="39" spans="1:17" ht="11.25" customHeight="1">
      <c r="A39" s="16">
        <v>1</v>
      </c>
      <c r="B39" s="788">
        <f>A39+1</f>
        <v>2</v>
      </c>
      <c r="C39" s="789"/>
      <c r="D39" s="174">
        <f>B39+1</f>
        <v>3</v>
      </c>
      <c r="E39" s="54">
        <f>D39+1</f>
        <v>4</v>
      </c>
      <c r="F39" s="54">
        <f>E39+1</f>
        <v>5</v>
      </c>
      <c r="G39" s="54">
        <f>F39+1</f>
        <v>6</v>
      </c>
      <c r="H39" s="54">
        <f aca="true" t="shared" si="0" ref="H39:N39">G39+1</f>
        <v>7</v>
      </c>
      <c r="I39" s="54">
        <f t="shared" si="0"/>
        <v>8</v>
      </c>
      <c r="J39" s="54">
        <f t="shared" si="0"/>
        <v>9</v>
      </c>
      <c r="K39" s="54">
        <f t="shared" si="0"/>
        <v>10</v>
      </c>
      <c r="L39" s="54">
        <f t="shared" si="0"/>
        <v>11</v>
      </c>
      <c r="M39" s="54">
        <f t="shared" si="0"/>
        <v>12</v>
      </c>
      <c r="N39" s="54">
        <f t="shared" si="0"/>
        <v>13</v>
      </c>
      <c r="O39" s="33"/>
      <c r="P39" s="9"/>
      <c r="Q39" s="9"/>
    </row>
    <row r="40" spans="1:15" ht="15" customHeight="1">
      <c r="A40" s="19"/>
      <c r="B40" s="1053" t="str">
        <f>B27</f>
        <v>Реконструкція даху над приміщенням танцювального залу Стебницького Народного дому відділу культури та мистецтв ВО ДМР</v>
      </c>
      <c r="C40" s="813"/>
      <c r="D40" s="813"/>
      <c r="E40" s="813"/>
      <c r="F40" s="813"/>
      <c r="G40" s="813"/>
      <c r="H40" s="813"/>
      <c r="I40" s="813"/>
      <c r="J40" s="813"/>
      <c r="K40" s="813"/>
      <c r="L40" s="434"/>
      <c r="M40" s="434"/>
      <c r="N40" s="435"/>
      <c r="O40" s="14"/>
    </row>
    <row r="41" spans="1:15" ht="12.75" customHeight="1">
      <c r="A41" s="370">
        <v>1</v>
      </c>
      <c r="B41" s="1054" t="s">
        <v>190</v>
      </c>
      <c r="C41" s="1055"/>
      <c r="D41" s="388"/>
      <c r="E41" s="388"/>
      <c r="F41" s="388"/>
      <c r="G41" s="388"/>
      <c r="H41" s="388"/>
      <c r="I41" s="388"/>
      <c r="J41" s="388"/>
      <c r="K41" s="388"/>
      <c r="L41" s="388"/>
      <c r="M41" s="388"/>
      <c r="N41" s="388"/>
      <c r="O41" s="14"/>
    </row>
    <row r="42" spans="1:15" ht="17.25" customHeight="1">
      <c r="A42" s="370"/>
      <c r="B42" s="867" t="s">
        <v>301</v>
      </c>
      <c r="C42" s="982"/>
      <c r="D42" s="178" t="s">
        <v>42</v>
      </c>
      <c r="E42" s="64" t="s">
        <v>32</v>
      </c>
      <c r="F42" s="178"/>
      <c r="G42" s="438">
        <f>G27</f>
        <v>318950</v>
      </c>
      <c r="H42" s="438">
        <f>H27</f>
        <v>318950</v>
      </c>
      <c r="I42" s="178"/>
      <c r="J42" s="438">
        <f>J27</f>
        <v>317788</v>
      </c>
      <c r="K42" s="438">
        <f>K27</f>
        <v>317788</v>
      </c>
      <c r="L42" s="202">
        <f>I42-F42</f>
        <v>0</v>
      </c>
      <c r="M42" s="377">
        <f>J42-G42</f>
        <v>-1162</v>
      </c>
      <c r="N42" s="377">
        <f>K42-H42</f>
        <v>-1162</v>
      </c>
      <c r="O42" s="33"/>
    </row>
    <row r="43" spans="1:15" ht="17.25" customHeight="1">
      <c r="A43" s="605"/>
      <c r="B43" s="963" t="s">
        <v>162</v>
      </c>
      <c r="C43" s="963"/>
      <c r="D43" s="963"/>
      <c r="E43" s="963"/>
      <c r="F43" s="963"/>
      <c r="G43" s="963"/>
      <c r="H43" s="963"/>
      <c r="I43" s="963"/>
      <c r="J43" s="963"/>
      <c r="K43" s="963"/>
      <c r="L43" s="963"/>
      <c r="M43" s="963"/>
      <c r="N43" s="963"/>
      <c r="O43" s="33"/>
    </row>
    <row r="44" spans="1:15" ht="15" customHeight="1">
      <c r="A44" s="370">
        <v>2</v>
      </c>
      <c r="B44" s="1054" t="s">
        <v>191</v>
      </c>
      <c r="C44" s="1055"/>
      <c r="D44" s="178"/>
      <c r="E44" s="178"/>
      <c r="F44" s="178"/>
      <c r="G44" s="436"/>
      <c r="H44" s="436"/>
      <c r="I44" s="178"/>
      <c r="J44" s="436"/>
      <c r="K44" s="436"/>
      <c r="L44" s="436"/>
      <c r="M44" s="436"/>
      <c r="N44" s="391"/>
      <c r="O44" s="37"/>
    </row>
    <row r="45" spans="1:15" ht="19.5" customHeight="1">
      <c r="A45" s="370"/>
      <c r="B45" s="1026" t="s">
        <v>303</v>
      </c>
      <c r="C45" s="1027"/>
      <c r="D45" s="178" t="s">
        <v>38</v>
      </c>
      <c r="E45" s="64" t="s">
        <v>64</v>
      </c>
      <c r="F45" s="178"/>
      <c r="G45" s="436">
        <v>1</v>
      </c>
      <c r="H45" s="436">
        <f>SUM(F45:G45)</f>
        <v>1</v>
      </c>
      <c r="I45" s="178"/>
      <c r="J45" s="436">
        <v>1</v>
      </c>
      <c r="K45" s="436">
        <f>SUM(I45:J45)</f>
        <v>1</v>
      </c>
      <c r="L45" s="202">
        <f>I45-F45</f>
        <v>0</v>
      </c>
      <c r="M45" s="377">
        <f>J45-G45</f>
        <v>0</v>
      </c>
      <c r="N45" s="377">
        <f>K45-H45</f>
        <v>0</v>
      </c>
      <c r="O45" s="37"/>
    </row>
    <row r="46" spans="1:15" ht="15.75" customHeight="1">
      <c r="A46" s="370">
        <v>3</v>
      </c>
      <c r="B46" s="1054" t="s">
        <v>200</v>
      </c>
      <c r="C46" s="1055"/>
      <c r="D46" s="178"/>
      <c r="E46" s="178"/>
      <c r="F46" s="178"/>
      <c r="G46" s="436"/>
      <c r="H46" s="436"/>
      <c r="I46" s="178"/>
      <c r="J46" s="436"/>
      <c r="K46" s="436"/>
      <c r="L46" s="436"/>
      <c r="M46" s="436"/>
      <c r="N46" s="391"/>
      <c r="O46" s="37"/>
    </row>
    <row r="47" spans="1:15" ht="16.5" customHeight="1">
      <c r="A47" s="370"/>
      <c r="B47" s="1026" t="s">
        <v>146</v>
      </c>
      <c r="C47" s="1032"/>
      <c r="D47" s="178" t="s">
        <v>38</v>
      </c>
      <c r="E47" s="370" t="s">
        <v>203</v>
      </c>
      <c r="F47" s="178"/>
      <c r="G47" s="437">
        <f>G42/G45</f>
        <v>318950</v>
      </c>
      <c r="H47" s="437">
        <f>SUM(F47:G47)</f>
        <v>318950</v>
      </c>
      <c r="I47" s="178"/>
      <c r="J47" s="437">
        <f>J42/J45</f>
        <v>317788</v>
      </c>
      <c r="K47" s="437">
        <f>SUM(I47:J47)</f>
        <v>317788</v>
      </c>
      <c r="L47" s="202">
        <f>I47-F47</f>
        <v>0</v>
      </c>
      <c r="M47" s="377">
        <f>J47-G47</f>
        <v>-1162</v>
      </c>
      <c r="N47" s="377">
        <f>K47-H47</f>
        <v>-1162</v>
      </c>
      <c r="O47" s="37"/>
    </row>
    <row r="48" spans="1:15" ht="17.25" customHeight="1">
      <c r="A48" s="370">
        <v>4</v>
      </c>
      <c r="B48" s="1054" t="s">
        <v>204</v>
      </c>
      <c r="C48" s="1055"/>
      <c r="D48" s="178"/>
      <c r="E48" s="178"/>
      <c r="F48" s="178"/>
      <c r="G48" s="436"/>
      <c r="H48" s="436"/>
      <c r="I48" s="178"/>
      <c r="J48" s="436"/>
      <c r="K48" s="436"/>
      <c r="L48" s="436"/>
      <c r="M48" s="436"/>
      <c r="N48" s="391"/>
      <c r="O48" s="37"/>
    </row>
    <row r="49" spans="1:16" ht="18" customHeight="1">
      <c r="A49" s="397"/>
      <c r="B49" s="851" t="s">
        <v>302</v>
      </c>
      <c r="C49" s="862"/>
      <c r="D49" s="178" t="s">
        <v>27</v>
      </c>
      <c r="E49" s="370" t="s">
        <v>203</v>
      </c>
      <c r="F49" s="178"/>
      <c r="G49" s="436">
        <v>100</v>
      </c>
      <c r="H49" s="436">
        <f>SUM(F49:G49)</f>
        <v>100</v>
      </c>
      <c r="I49" s="178"/>
      <c r="J49" s="436">
        <v>100</v>
      </c>
      <c r="K49" s="436">
        <f>SUM(I49:J49)</f>
        <v>100</v>
      </c>
      <c r="L49" s="202">
        <f>I49-F49</f>
        <v>0</v>
      </c>
      <c r="M49" s="377">
        <f>J49-G49</f>
        <v>0</v>
      </c>
      <c r="N49" s="377">
        <f>K49-H49</f>
        <v>0</v>
      </c>
      <c r="O49" s="14"/>
      <c r="P49" s="92"/>
    </row>
    <row r="50" spans="1:16" ht="18" customHeight="1">
      <c r="A50" s="400"/>
      <c r="B50" s="1048" t="s">
        <v>162</v>
      </c>
      <c r="C50" s="1048"/>
      <c r="D50" s="1048"/>
      <c r="E50" s="1048"/>
      <c r="F50" s="1048"/>
      <c r="G50" s="1048"/>
      <c r="H50" s="1048"/>
      <c r="I50" s="1048"/>
      <c r="J50" s="1048"/>
      <c r="K50" s="1048"/>
      <c r="L50" s="1048"/>
      <c r="M50" s="1048"/>
      <c r="N50" s="1048"/>
      <c r="O50" s="14"/>
      <c r="P50" s="92"/>
    </row>
    <row r="51" spans="1:16" ht="18" customHeight="1">
      <c r="A51" s="400"/>
      <c r="B51" s="721"/>
      <c r="C51" s="721"/>
      <c r="D51" s="721"/>
      <c r="E51" s="721"/>
      <c r="F51" s="721"/>
      <c r="G51" s="721"/>
      <c r="H51" s="721"/>
      <c r="I51" s="721"/>
      <c r="J51" s="721"/>
      <c r="K51" s="721"/>
      <c r="L51" s="721"/>
      <c r="M51" s="721"/>
      <c r="N51" s="721"/>
      <c r="O51" s="14"/>
      <c r="P51" s="92"/>
    </row>
    <row r="52" spans="1:16" ht="18" customHeight="1">
      <c r="A52" s="400"/>
      <c r="B52" s="721"/>
      <c r="C52" s="721"/>
      <c r="D52" s="721"/>
      <c r="E52" s="721"/>
      <c r="F52" s="721"/>
      <c r="G52" s="721"/>
      <c r="H52" s="721"/>
      <c r="I52" s="721"/>
      <c r="J52" s="721"/>
      <c r="K52" s="721"/>
      <c r="L52" s="721"/>
      <c r="M52" s="721"/>
      <c r="N52" s="721"/>
      <c r="O52" s="14"/>
      <c r="P52" s="92"/>
    </row>
    <row r="53" spans="1:15" ht="12.75">
      <c r="A53" s="75"/>
      <c r="B53" s="14"/>
      <c r="C53" s="14"/>
      <c r="D53" s="14"/>
      <c r="E53" s="14"/>
      <c r="F53" s="14"/>
      <c r="G53" s="14"/>
      <c r="H53" s="14"/>
      <c r="I53" s="69"/>
      <c r="J53" s="69"/>
      <c r="K53" s="70"/>
      <c r="L53" s="69"/>
      <c r="M53" s="69"/>
      <c r="N53" s="70"/>
      <c r="O53" s="14"/>
    </row>
    <row r="54" spans="1:15" ht="13.5">
      <c r="A54" s="14" t="s">
        <v>11</v>
      </c>
      <c r="B54" s="14"/>
      <c r="C54" s="14"/>
      <c r="D54" s="14"/>
      <c r="E54" s="14"/>
      <c r="F54" s="14"/>
      <c r="G54" s="14"/>
      <c r="H54" s="38" t="s">
        <v>43</v>
      </c>
      <c r="I54" s="69"/>
      <c r="J54" s="69"/>
      <c r="K54" s="70"/>
      <c r="L54" s="69"/>
      <c r="M54" s="69"/>
      <c r="N54" s="70"/>
      <c r="O54" s="14"/>
    </row>
    <row r="55" spans="1:15" ht="12.75">
      <c r="A55" s="14" t="s">
        <v>12</v>
      </c>
      <c r="B55" s="14"/>
      <c r="C55" s="14"/>
      <c r="D55" s="14"/>
      <c r="E55" s="14"/>
      <c r="F55" s="14"/>
      <c r="G55" s="14"/>
      <c r="H55" s="14"/>
      <c r="I55" s="14"/>
      <c r="J55" s="14"/>
      <c r="K55" s="14"/>
      <c r="L55" s="14"/>
      <c r="M55" s="14"/>
      <c r="N55" s="14"/>
      <c r="O55" s="14"/>
    </row>
    <row r="56" spans="1:15" ht="12.75">
      <c r="A56" s="30" t="s">
        <v>80</v>
      </c>
      <c r="B56" s="14"/>
      <c r="C56" s="14"/>
      <c r="D56" s="14"/>
      <c r="E56" s="14"/>
      <c r="F56" s="14"/>
      <c r="G56" s="14"/>
      <c r="H56" s="14"/>
      <c r="I56" s="14"/>
      <c r="J56" s="14"/>
      <c r="K56" s="14"/>
      <c r="L56" s="14"/>
      <c r="M56" s="14"/>
      <c r="N56" s="14"/>
      <c r="O56" s="14"/>
    </row>
    <row r="57" spans="1:15" ht="12.75">
      <c r="A57" s="30"/>
      <c r="B57" s="14"/>
      <c r="C57" s="14"/>
      <c r="D57" s="14"/>
      <c r="E57" s="14"/>
      <c r="F57" s="14"/>
      <c r="G57" s="14"/>
      <c r="H57" s="14"/>
      <c r="I57" s="14"/>
      <c r="J57" s="14"/>
      <c r="K57" s="14"/>
      <c r="L57" s="14"/>
      <c r="M57" s="14"/>
      <c r="N57" s="14"/>
      <c r="O57" s="14"/>
    </row>
    <row r="58" spans="1:15" ht="13.5">
      <c r="A58" s="30"/>
      <c r="B58" s="14"/>
      <c r="C58" s="14"/>
      <c r="D58" s="14"/>
      <c r="E58" s="14"/>
      <c r="F58" s="14"/>
      <c r="G58" s="14"/>
      <c r="H58" s="38" t="s">
        <v>44</v>
      </c>
      <c r="I58" s="14"/>
      <c r="J58" s="14"/>
      <c r="K58" s="14"/>
      <c r="L58" s="14"/>
      <c r="M58" s="14"/>
      <c r="N58" s="14"/>
      <c r="O58" s="14"/>
    </row>
    <row r="59" spans="1:15" ht="12.75">
      <c r="A59" s="14" t="s">
        <v>14</v>
      </c>
      <c r="B59" s="14"/>
      <c r="C59" s="14"/>
      <c r="D59" s="14"/>
      <c r="E59" s="14"/>
      <c r="F59" s="14"/>
      <c r="G59" s="14"/>
      <c r="H59" s="14"/>
      <c r="I59" s="14"/>
      <c r="J59" s="14"/>
      <c r="K59" s="14"/>
      <c r="L59" s="14"/>
      <c r="M59" s="14"/>
      <c r="N59" s="14"/>
      <c r="O59" s="14"/>
    </row>
    <row r="60" spans="1:15" ht="18.75">
      <c r="A60" s="30" t="s">
        <v>15</v>
      </c>
      <c r="B60" s="4"/>
      <c r="C60" s="4"/>
      <c r="D60" s="4"/>
      <c r="E60" s="14"/>
      <c r="F60" s="14"/>
      <c r="G60" s="14"/>
      <c r="H60" s="14"/>
      <c r="I60" s="14"/>
      <c r="J60" s="14"/>
      <c r="K60" s="14"/>
      <c r="L60" s="14"/>
      <c r="M60" s="14"/>
      <c r="N60" s="14"/>
      <c r="O60" s="14"/>
    </row>
    <row r="61" spans="1:15" ht="18.75">
      <c r="A61" s="4"/>
      <c r="B61" s="4"/>
      <c r="C61" s="4"/>
      <c r="D61" s="4"/>
      <c r="E61" s="14"/>
      <c r="F61" s="14"/>
      <c r="G61" s="14"/>
      <c r="H61" s="14"/>
      <c r="I61" s="14"/>
      <c r="J61" s="14"/>
      <c r="K61" s="14"/>
      <c r="L61" s="14"/>
      <c r="M61" s="14"/>
      <c r="N61" s="14"/>
      <c r="O61" s="14"/>
    </row>
    <row r="62" spans="1:15" ht="18.75">
      <c r="A62" s="4"/>
      <c r="B62" s="4"/>
      <c r="C62" s="4"/>
      <c r="D62" s="4"/>
      <c r="I62" s="14"/>
      <c r="J62" s="14"/>
      <c r="K62" s="14"/>
      <c r="L62" s="14"/>
      <c r="M62" s="14"/>
      <c r="N62" s="14"/>
      <c r="O62" s="14"/>
    </row>
    <row r="63" spans="1:4" ht="18.75">
      <c r="A63" s="4"/>
      <c r="B63" s="4"/>
      <c r="C63" s="4"/>
      <c r="D63" s="4"/>
    </row>
    <row r="64" ht="18.75">
      <c r="A64" s="4"/>
    </row>
  </sheetData>
  <sheetProtection/>
  <mergeCells count="46">
    <mergeCell ref="B44:C44"/>
    <mergeCell ref="B45:C45"/>
    <mergeCell ref="B46:C46"/>
    <mergeCell ref="B47:C47"/>
    <mergeCell ref="B48:C48"/>
    <mergeCell ref="B49:C49"/>
    <mergeCell ref="D12:H12"/>
    <mergeCell ref="A5:L5"/>
    <mergeCell ref="A4:L4"/>
    <mergeCell ref="B40:K40"/>
    <mergeCell ref="B41:C41"/>
    <mergeCell ref="B42:C42"/>
    <mergeCell ref="I37:K37"/>
    <mergeCell ref="L37:N37"/>
    <mergeCell ref="B39:C39"/>
    <mergeCell ref="B33:E33"/>
    <mergeCell ref="B26:E26"/>
    <mergeCell ref="B34:E34"/>
    <mergeCell ref="B37:C38"/>
    <mergeCell ref="D37:D38"/>
    <mergeCell ref="E37:E38"/>
    <mergeCell ref="F37:H37"/>
    <mergeCell ref="A29:N29"/>
    <mergeCell ref="A31:A32"/>
    <mergeCell ref="B31:E32"/>
    <mergeCell ref="F31:H31"/>
    <mergeCell ref="B20:D20"/>
    <mergeCell ref="B21:G21"/>
    <mergeCell ref="B22:G22"/>
    <mergeCell ref="I31:K31"/>
    <mergeCell ref="L31:N31"/>
    <mergeCell ref="A24:A25"/>
    <mergeCell ref="B24:E25"/>
    <mergeCell ref="F24:H24"/>
    <mergeCell ref="I24:K24"/>
    <mergeCell ref="L24:N24"/>
    <mergeCell ref="B27:E27"/>
    <mergeCell ref="L1:O3"/>
    <mergeCell ref="B43:N43"/>
    <mergeCell ref="B50:N50"/>
    <mergeCell ref="B15:G15"/>
    <mergeCell ref="B16:G16"/>
    <mergeCell ref="B17:G17"/>
    <mergeCell ref="B28:E28"/>
    <mergeCell ref="B18:G18"/>
    <mergeCell ref="B19:G19"/>
  </mergeCells>
  <printOptions/>
  <pageMargins left="0.7480314960629921" right="0.7480314960629921" top="0.2362204724409449" bottom="0.2755905511811024" header="0.1968503937007874" footer="0.2755905511811024"/>
  <pageSetup fitToHeight="7"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budget-Galya</dc:creator>
  <cp:keywords/>
  <dc:description/>
  <cp:lastModifiedBy>BUH5</cp:lastModifiedBy>
  <cp:lastPrinted>2020-03-02T13:53:46Z</cp:lastPrinted>
  <dcterms:created xsi:type="dcterms:W3CDTF">2012-07-09T09:16:05Z</dcterms:created>
  <dcterms:modified xsi:type="dcterms:W3CDTF">2020-03-13T12:47:29Z</dcterms:modified>
  <cp:category/>
  <cp:version/>
  <cp:contentType/>
  <cp:contentStatus/>
</cp:coreProperties>
</file>