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1600" windowHeight="8715" activeTab="2"/>
  </bookViews>
  <sheets>
    <sheet name="ап" sheetId="1" r:id="rId1"/>
    <sheet name="шк" sheetId="4" r:id="rId2"/>
    <sheet name="Хор" sheetId="6" r:id="rId3"/>
    <sheet name="Біб" sheetId="7" r:id="rId4"/>
    <sheet name="Муз" sheetId="8" r:id="rId5"/>
    <sheet name="кл" sheetId="9" r:id="rId6"/>
    <sheet name="Бух" sheetId="10" r:id="rId7"/>
    <sheet name="Зах" sheetId="12" r:id="rId8"/>
    <sheet name="Буд" sheetId="11" r:id="rId9"/>
  </sheets>
  <calcPr calcId="162913"/>
</workbook>
</file>

<file path=xl/calcChain.xml><?xml version="1.0" encoding="utf-8"?>
<calcChain xmlns="http://schemas.openxmlformats.org/spreadsheetml/2006/main">
  <c r="C39" i="12" l="1"/>
  <c r="E38" i="12"/>
  <c r="E37" i="12"/>
  <c r="E39" i="12"/>
  <c r="G52" i="12"/>
  <c r="G48" i="12"/>
  <c r="E32" i="12"/>
  <c r="D32" i="12"/>
  <c r="C32" i="12"/>
  <c r="F31" i="12"/>
  <c r="F30" i="12"/>
  <c r="B44" i="12"/>
  <c r="E64" i="9"/>
  <c r="G69" i="8"/>
  <c r="F47" i="4"/>
  <c r="C32" i="1"/>
  <c r="E31" i="11"/>
  <c r="D31" i="11"/>
  <c r="F32" i="12"/>
  <c r="E46" i="12"/>
  <c r="G46" i="12"/>
  <c r="G51" i="11"/>
  <c r="G47" i="11"/>
  <c r="F29" i="11"/>
  <c r="B29" i="11"/>
  <c r="B43" i="11"/>
  <c r="E59" i="10"/>
  <c r="G59" i="10"/>
  <c r="E58" i="10"/>
  <c r="G58" i="10"/>
  <c r="G54" i="10"/>
  <c r="E46" i="10"/>
  <c r="F31" i="10"/>
  <c r="G55" i="10"/>
  <c r="G53" i="10"/>
  <c r="G50" i="10"/>
  <c r="G49" i="10"/>
  <c r="G48" i="10"/>
  <c r="G47" i="10"/>
  <c r="G45" i="10"/>
  <c r="E32" i="10"/>
  <c r="D32" i="10"/>
  <c r="C32" i="10"/>
  <c r="F30" i="10"/>
  <c r="E51" i="10"/>
  <c r="G51" i="10"/>
  <c r="B42" i="10"/>
  <c r="E56" i="9"/>
  <c r="E52" i="9"/>
  <c r="G52" i="9"/>
  <c r="E47" i="9"/>
  <c r="G57" i="9"/>
  <c r="G64" i="9"/>
  <c r="G56" i="9"/>
  <c r="G54" i="9"/>
  <c r="G49" i="9"/>
  <c r="G48" i="9"/>
  <c r="G47" i="9"/>
  <c r="G46" i="9"/>
  <c r="G45" i="9"/>
  <c r="E32" i="9"/>
  <c r="D32" i="9"/>
  <c r="F64" i="9"/>
  <c r="C32" i="9"/>
  <c r="G50" i="9"/>
  <c r="F30" i="9"/>
  <c r="F32" i="9"/>
  <c r="G63" i="9"/>
  <c r="B30" i="9"/>
  <c r="B42" i="9"/>
  <c r="E66" i="8"/>
  <c r="F64" i="8"/>
  <c r="G51" i="8"/>
  <c r="E51" i="8"/>
  <c r="G50" i="8"/>
  <c r="G49" i="8"/>
  <c r="G48" i="8"/>
  <c r="G47" i="8"/>
  <c r="G46" i="8"/>
  <c r="E45" i="8"/>
  <c r="G45" i="8"/>
  <c r="G62" i="8"/>
  <c r="G61" i="8"/>
  <c r="G60" i="8"/>
  <c r="E59" i="8"/>
  <c r="G59" i="8"/>
  <c r="G58" i="8"/>
  <c r="G57" i="8"/>
  <c r="G66" i="8"/>
  <c r="G56" i="8"/>
  <c r="G55" i="8"/>
  <c r="G54" i="8"/>
  <c r="G53" i="8"/>
  <c r="E32" i="8"/>
  <c r="D32" i="8"/>
  <c r="C32" i="8"/>
  <c r="F30" i="8"/>
  <c r="F32" i="8"/>
  <c r="B30" i="8"/>
  <c r="B42" i="8"/>
  <c r="F60" i="7"/>
  <c r="G60" i="7"/>
  <c r="F61" i="7"/>
  <c r="E60" i="7"/>
  <c r="G59" i="7"/>
  <c r="E59" i="7"/>
  <c r="G57" i="7"/>
  <c r="G56" i="7"/>
  <c r="G55" i="7"/>
  <c r="G54" i="7"/>
  <c r="G53" i="7"/>
  <c r="G52" i="7"/>
  <c r="G51" i="7"/>
  <c r="G50" i="7"/>
  <c r="G48" i="7"/>
  <c r="G47" i="7"/>
  <c r="G46" i="7"/>
  <c r="G45" i="7"/>
  <c r="E45" i="7"/>
  <c r="G44" i="7"/>
  <c r="E32" i="7"/>
  <c r="D32" i="7"/>
  <c r="C32" i="7"/>
  <c r="F30" i="7"/>
  <c r="F32" i="7"/>
  <c r="B30" i="7"/>
  <c r="B42" i="7"/>
  <c r="E60" i="6"/>
  <c r="E62" i="6"/>
  <c r="G54" i="6"/>
  <c r="E57" i="6"/>
  <c r="E59" i="6"/>
  <c r="G58" i="6"/>
  <c r="E58" i="6"/>
  <c r="G56" i="6"/>
  <c r="G55" i="6"/>
  <c r="G52" i="6"/>
  <c r="G57" i="6"/>
  <c r="G59" i="6"/>
  <c r="G51" i="6"/>
  <c r="G50" i="6"/>
  <c r="G49" i="6"/>
  <c r="G48" i="6"/>
  <c r="G47" i="6"/>
  <c r="G46" i="6"/>
  <c r="E45" i="6"/>
  <c r="G45" i="6"/>
  <c r="G44" i="6"/>
  <c r="G43" i="6"/>
  <c r="E32" i="6"/>
  <c r="D32" i="6"/>
  <c r="C32" i="6"/>
  <c r="F30" i="6"/>
  <c r="F32" i="6"/>
  <c r="B30" i="6"/>
  <c r="B41" i="6"/>
  <c r="G68" i="4"/>
  <c r="E32" i="4"/>
  <c r="D32" i="4"/>
  <c r="C32" i="4"/>
  <c r="F63" i="4"/>
  <c r="F65" i="4"/>
  <c r="G65" i="4"/>
  <c r="E63" i="4"/>
  <c r="G60" i="4"/>
  <c r="G61" i="4"/>
  <c r="G58" i="4"/>
  <c r="E57" i="4"/>
  <c r="E55" i="4"/>
  <c r="G56" i="4"/>
  <c r="G54" i="4"/>
  <c r="G53" i="4"/>
  <c r="G52" i="4"/>
  <c r="G51" i="4"/>
  <c r="G50" i="4"/>
  <c r="G49" i="4"/>
  <c r="G48" i="4"/>
  <c r="E47" i="4"/>
  <c r="G47" i="4"/>
  <c r="G46" i="4"/>
  <c r="G45" i="4"/>
  <c r="G44" i="4"/>
  <c r="F30" i="4"/>
  <c r="F32" i="4"/>
  <c r="B30" i="4"/>
  <c r="B42" i="4"/>
  <c r="E50" i="1"/>
  <c r="G50" i="1"/>
  <c r="G53" i="1"/>
  <c r="G49" i="1"/>
  <c r="G47" i="1"/>
  <c r="G45" i="1"/>
  <c r="G44" i="1"/>
  <c r="G42" i="1"/>
  <c r="F31" i="1"/>
  <c r="E51" i="1"/>
  <c r="G51" i="1"/>
  <c r="B31" i="1"/>
  <c r="B40" i="1"/>
  <c r="G60" i="6"/>
  <c r="G62" i="6"/>
  <c r="G63" i="4"/>
  <c r="G57" i="4"/>
  <c r="G55" i="4"/>
  <c r="G64" i="4"/>
  <c r="G61" i="7"/>
  <c r="G65" i="8"/>
  <c r="E50" i="12"/>
  <c r="G50" i="12"/>
  <c r="G46" i="10"/>
  <c r="E57" i="10"/>
  <c r="G57" i="10"/>
  <c r="F31" i="11"/>
  <c r="G45" i="11"/>
  <c r="F32" i="10"/>
  <c r="E63" i="9"/>
  <c r="F58" i="9"/>
  <c r="G58" i="9"/>
  <c r="F63" i="9"/>
  <c r="F45" i="11"/>
  <c r="F49" i="11"/>
  <c r="G49" i="11"/>
  <c r="F32" i="1"/>
</calcChain>
</file>

<file path=xl/sharedStrings.xml><?xml version="1.0" encoding="utf-8"?>
<sst xmlns="http://schemas.openxmlformats.org/spreadsheetml/2006/main" count="1107" uniqueCount="260">
  <si>
    <t>ЗАТВЕРДЖЕНО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</si>
  <si>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</si>
  <si>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</si>
  <si>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</si>
  <si>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</si>
  <si>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</si>
  <si>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</si>
  <si>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</si>
  <si>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</si>
  <si>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</si>
  <si>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</si>
  <si>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</si>
  <si>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</si>
  <si>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</si>
  <si>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</si>
  <si>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</si>
  <si>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</si>
  <si>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</si>
  <si>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</si>
  <si>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</si>
  <si>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</si>
  <si>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</si>
  <si>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</si>
  <si>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</si>
  <si>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</si>
  <si>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</si>
  <si>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</si>
  <si>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</si>
  <si>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</si>
  <si>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</si>
  <si>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</si>
  <si>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</si>
  <si>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</si>
  <si>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</si>
  <si>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</si>
  <si>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</si>
  <si>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</si>
  <si>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</si>
  <si>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</si>
  <si>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</si>
  <si>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</si>
  <si>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</si>
  <si>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</si>
  <si>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</si>
  <si>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</si>
  <si>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 xml:space="preserve">Відділ культури та мистецтв виконавчих органів Дрогобицької міської ради </t>
  </si>
  <si>
    <t>Фінансове управління Дрогобицької міської ради</t>
  </si>
  <si>
    <t>бюджетної програми місцевого бюджету на 2019 рік</t>
  </si>
  <si>
    <t>Паспорт № 1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</si>
  <si>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</si>
  <si>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Підстави для виконання бюджетної програми: </t>
  </si>
  <si>
    <t xml:space="preserve">Рішення сесії Дрогобицької міської ради  "Про міський бюджет м. Дрогобича на 2019 рік" від  20.12.2018 № 1487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</t>
  </si>
  <si>
    <t>Організаційне, інформаційно - аналітичне та матеріально - технічне забезпечення діяльності установ культури та мистецтва</t>
  </si>
  <si>
    <t>Забезпечення виконання наданих законодавством повноважень у сфері культури та мистецтва</t>
  </si>
  <si>
    <t>Кількість штатних одиниць</t>
  </si>
  <si>
    <t>Кількість отриманих доручень, листів, звернень, заяв, скарг</t>
  </si>
  <si>
    <t>Кількість проведених засідань, нарад, семінарів</t>
  </si>
  <si>
    <t>Кількість виконаних доручень, листів, звернень, заяв, скарг</t>
  </si>
  <si>
    <t>Кількість підготовлених нормативно-правових актів на одного працівника</t>
  </si>
  <si>
    <t>Витрати на утримання однієї  штатної  одиниці</t>
  </si>
  <si>
    <t>відсоток забезпечення наданих законодавством повноважень</t>
  </si>
  <si>
    <t>од</t>
  </si>
  <si>
    <t>штатний розпис</t>
  </si>
  <si>
    <t>грн</t>
  </si>
  <si>
    <t>Вхідна документація</t>
  </si>
  <si>
    <t>План роботи</t>
  </si>
  <si>
    <t>-</t>
  </si>
  <si>
    <t>розрахунок</t>
  </si>
  <si>
    <t>%</t>
  </si>
  <si>
    <t>Паспорт № 2</t>
  </si>
  <si>
    <t xml:space="preserve"> Надання спеціальної освіти школами естетичного виховання (музичними, художніми, хореографічними, театральними, хоровими, мистецькими)</t>
  </si>
  <si>
    <t>Обсяг бюджетних призначень / бюджетних асигнувань - _1001500__ гривень, у тому числі загального фонду - 1001500  гривень та спеціального фонду - ___0 гривень.</t>
  </si>
  <si>
    <t xml:space="preserve"> Духовне та естетичне вихованя дітей та молоді</t>
  </si>
  <si>
    <t>Мета бюджетної програми:</t>
  </si>
  <si>
    <t xml:space="preserve">Мета бюджетної програми: </t>
  </si>
  <si>
    <t>Забезпечення надання початкової музичної освіти,  освіти з образотворчого мистецтва та художнього промислу</t>
  </si>
  <si>
    <t xml:space="preserve">Кількість установ </t>
  </si>
  <si>
    <t>од.</t>
  </si>
  <si>
    <t>Звітність установ</t>
  </si>
  <si>
    <t>музичних шкіл</t>
  </si>
  <si>
    <t>художніх  шкіл</t>
  </si>
  <si>
    <t>середнє число окладів (ставок)- всього</t>
  </si>
  <si>
    <t>Штатний розпис</t>
  </si>
  <si>
    <t xml:space="preserve"> -керівних працівників</t>
  </si>
  <si>
    <t xml:space="preserve"> - педагогічного персоналу, од.;</t>
  </si>
  <si>
    <t xml:space="preserve"> -спеціалістів</t>
  </si>
  <si>
    <t xml:space="preserve"> -робітників</t>
  </si>
  <si>
    <t>кількість відділень (фортепіано, народні інструменти тощо)</t>
  </si>
  <si>
    <t>кількість класів</t>
  </si>
  <si>
    <t xml:space="preserve">видатки  на отримання освіти у школах естетичного виховання  </t>
  </si>
  <si>
    <t>Кошторис</t>
  </si>
  <si>
    <t>видатки   за рахунок загального фонду</t>
  </si>
  <si>
    <t>видатки   за рахунок спеціального фонду</t>
  </si>
  <si>
    <t>у тому числі батьківська плата</t>
  </si>
  <si>
    <t>середня кількість учнів, які отримують освіту у школах естетичного виховання</t>
  </si>
  <si>
    <t>осіб</t>
  </si>
  <si>
    <t>середня к-сть учнів, звільнених від плати за навчання</t>
  </si>
  <si>
    <t>чисельність учнів на одну педагог ставку</t>
  </si>
  <si>
    <t>Розрахунок</t>
  </si>
  <si>
    <t>витрати на навчання одного учня, який отримує освіту в школах естет виховання</t>
  </si>
  <si>
    <t xml:space="preserve"> грн</t>
  </si>
  <si>
    <t>у тому числі за рахунок батьківської плати</t>
  </si>
  <si>
    <t>динаміка збільшення  чисельності учнів, які отримують освіту у школах естетичного виховання  в плановому періоді по відношенню до факт показника попереднього періоду</t>
  </si>
  <si>
    <t>Відсоток обсягу батьківської плати за навчання в загальному обсязі видатків на отримання освіти ушколах естетичного виховання</t>
  </si>
  <si>
    <t xml:space="preserve"> </t>
  </si>
  <si>
    <t xml:space="preserve"> -обслуговуючого та тех персоналу</t>
  </si>
  <si>
    <t>О. Яводчак</t>
  </si>
  <si>
    <t>О. Савран</t>
  </si>
  <si>
    <t>Паспорт № 3</t>
  </si>
  <si>
    <t>0111</t>
  </si>
  <si>
    <t>0960</t>
  </si>
  <si>
    <t>Обсяг бюджетних призначень / бюджетних асигнувань - 26 643 200  гривень, у тому числі загального фонду -25 179 200_ гривень та спеціального фонду - 1 464 000__ гривень.</t>
  </si>
  <si>
    <t>Фінансова підтримка філармоній, художніх і музичних  колективів,  ансамблів, концертних та циркових організацій</t>
  </si>
  <si>
    <t>0822</t>
  </si>
  <si>
    <t>Обсяг бюджетних призначень / бюджетних асигнувань - 4 600 000  гривень, у тому числі загального фонду -4 600 000_ гривень та спеціального фонду - 0__ гривень.</t>
  </si>
  <si>
    <t xml:space="preserve"> Інформування і задоволення творчих потреб інтересів громадян, їх естетичне виховання, розвиток та збагачення духовного потенціалу</t>
  </si>
  <si>
    <t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t>
  </si>
  <si>
    <t>Кількість установ</t>
  </si>
  <si>
    <t>Кількість інших мистецьких закладів</t>
  </si>
  <si>
    <t xml:space="preserve"> -художнього персоналу</t>
  </si>
  <si>
    <t xml:space="preserve"> -артистичного  персоналу</t>
  </si>
  <si>
    <t xml:space="preserve"> -обслуговуючий персонал</t>
  </si>
  <si>
    <t xml:space="preserve">видатки загального фонду на забезпечення діяльності </t>
  </si>
  <si>
    <t>Кількість концертів</t>
  </si>
  <si>
    <t>план роботи</t>
  </si>
  <si>
    <t xml:space="preserve"> місткість глядачевих залів, місць, од.;</t>
  </si>
  <si>
    <t>кількість слухачів в мистецьких закладах - всього, осіб</t>
  </si>
  <si>
    <t>плановий обсяг фінансової підтримки за рахунок коштів місцевих бюджетів</t>
  </si>
  <si>
    <t>тис грн</t>
  </si>
  <si>
    <t>кошторис</t>
  </si>
  <si>
    <t>Середні витрати на проведення одного концерту , грн.</t>
  </si>
  <si>
    <t>середня кількість слухачів на одному концерті, осіб;</t>
  </si>
  <si>
    <t>середня завантаженість залів на стаціонарі, %</t>
  </si>
  <si>
    <t>динаміка збільшення кількості концертів в план періоді по відношенню до фактич показника попер періоду,%</t>
  </si>
  <si>
    <t>динаміка збільшення чисельності слухачів на одному концерті в плановому періоді по відношенню до фактичного показника попереднього періоду,%</t>
  </si>
  <si>
    <t>0824</t>
  </si>
  <si>
    <t>Забезпечення діяльності бібліотек</t>
  </si>
  <si>
    <t>Рішення сесії Дрогобицької міської ради  "Про міський бюджет м. Дрогобича на 2019 рік" від  20.12.2018 № 1487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Закон України "Про бібліотеки і бібліотечну справу" від 27.01.95 № 32</t>
  </si>
  <si>
    <t>Забезпечення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</si>
  <si>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 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t>
  </si>
  <si>
    <t>Кількість установ (бібліотек), од.</t>
  </si>
  <si>
    <t>мережа</t>
  </si>
  <si>
    <t>середнє число окладів (ставок)</t>
  </si>
  <si>
    <t xml:space="preserve"> - керівних працівників</t>
  </si>
  <si>
    <t xml:space="preserve"> - спеціалістів</t>
  </si>
  <si>
    <t xml:space="preserve"> - робітників</t>
  </si>
  <si>
    <t>число читачів , тис осіб</t>
  </si>
  <si>
    <t>тис осіб</t>
  </si>
  <si>
    <t>бібліотечний фонд, тис. примірників</t>
  </si>
  <si>
    <t>тис примір</t>
  </si>
  <si>
    <t>бібліотечний фонд</t>
  </si>
  <si>
    <t>поповнення бібліотечного фонду</t>
  </si>
  <si>
    <t>списання бібліотечного фонду</t>
  </si>
  <si>
    <t xml:space="preserve">кількість книговидач </t>
  </si>
  <si>
    <t>грн.</t>
  </si>
  <si>
    <t>середні витрати на придбання 1 примірника книжок, грн</t>
  </si>
  <si>
    <t>кількість книговидач на одного працівника ( спеціаліст), од. в рік</t>
  </si>
  <si>
    <t>середні затрати на обслуговування одного читача</t>
  </si>
  <si>
    <t>у т ч бюджет розвитку</t>
  </si>
  <si>
    <t>Обсяг бюджетних призначень / бюджетних асигнувань - 5 460 500  гривень, у тому числі загального фонду -5 241 500_ гривень та спеціального фонду - 219 000  гривень.</t>
  </si>
  <si>
    <t>Забезпечення діяльності музеїв і виставок</t>
  </si>
  <si>
    <t>Паспорт № 4</t>
  </si>
  <si>
    <t>Паспорт № 5</t>
  </si>
  <si>
    <t>Обсяг бюджетних призначень / бюджетних асигнувань - 4 230 800  гривень, у тому числі загального фонду -3 814 800_ гривень та спеціального фонду - 416 000  гривень.</t>
  </si>
  <si>
    <t>Рішення сесії Дрогобицької міської ради  "Про міський бюджет м. Дрогобича на 2019 рік" від  20.12.2018 № 1487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Закон України "Про музей та музейну справу" від 29.06.1996 № 249</t>
  </si>
  <si>
    <t xml:space="preserve"> 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</si>
  <si>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Забезпечення  збереження популяризації духовного надбання нації (розвиток інфраструктури музеїв), забезпечення виставковою діяльністю</t>
  </si>
  <si>
    <t>Кількість музеїв, од.</t>
  </si>
  <si>
    <t>середнє число окладів (ставок) - всього, од.;</t>
  </si>
  <si>
    <t>Штат розпис</t>
  </si>
  <si>
    <t xml:space="preserve">площа приміщень, </t>
  </si>
  <si>
    <t>м2</t>
  </si>
  <si>
    <t xml:space="preserve">Звітність </t>
  </si>
  <si>
    <t xml:space="preserve"> у тому числі виставкова площа , кв.м.</t>
  </si>
  <si>
    <t>кількість екскурсій в музеях, од.</t>
  </si>
  <si>
    <t>кількість експонатів  - всього, тис. од.</t>
  </si>
  <si>
    <t>тис од</t>
  </si>
  <si>
    <t>у тому числі буде експонуватися у плановому періоді,</t>
  </si>
  <si>
    <t>кількість відвідувачів музеїв , осіб, у тому числі:</t>
  </si>
  <si>
    <t>за реалізованими квитками , осіб;</t>
  </si>
  <si>
    <t>безкоштовно, осіб;</t>
  </si>
  <si>
    <t>плановий обсяг доходів музеїв,</t>
  </si>
  <si>
    <t>кількість реалізованих квитків,</t>
  </si>
  <si>
    <t xml:space="preserve">Середня вартість одного квитка, </t>
  </si>
  <si>
    <t>у тому числі за рахунок загального фонду бюджету</t>
  </si>
  <si>
    <t>динаміка збільшення чисельності відвідувачів в плановому періоді по відношенню до фактичного показника попереднього періоду, (%)</t>
  </si>
  <si>
    <t>відсоток предметів, які експонуються, в загальній кількості експонатів основного музейного фонду</t>
  </si>
  <si>
    <t xml:space="preserve"> - керівних працівників, од.;</t>
  </si>
  <si>
    <t>кількість проведених виставок у музеях</t>
  </si>
  <si>
    <t>видатки загального фонду на забезпечення діяльності музеїв</t>
  </si>
  <si>
    <t>у тому числі доходи від реалізації квитків</t>
  </si>
  <si>
    <t>середні витрати на одного відвідувача</t>
  </si>
  <si>
    <t>Паспорт № 6</t>
  </si>
  <si>
    <t xml:space="preserve"> Забезпечення діяльності палаців і будинків культури, клубів, центрів дозвілля та інші  клубних закладів</t>
  </si>
  <si>
    <t>0828</t>
  </si>
  <si>
    <t xml:space="preserve">Рішення сесії Дрогобицької міської ради  "Про міський бюджет м. Дрогобича на 2019 рік" від  20.12.2018 № 1487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</t>
  </si>
  <si>
    <t xml:space="preserve">Надання послуг з організації культурного дозвілля  населення. </t>
  </si>
  <si>
    <t>Забезпечення організації  культурного дозвілля  населення  і зміцнення культурних традицій .</t>
  </si>
  <si>
    <t>будинків культури, од</t>
  </si>
  <si>
    <t>художніх аматорських колективів, од</t>
  </si>
  <si>
    <t>середнє число окладів (ставок) - керівних працівників, од.;</t>
  </si>
  <si>
    <t>середнє число окладів (ставок) - спеціалістів, од.;</t>
  </si>
  <si>
    <t>видатки загального фонду на забезпечення діяльності палаців, будинків культури, клубів та інших закладів клубного типу,тис грн;</t>
  </si>
  <si>
    <t>середнє число окладів (ставок) - робітників</t>
  </si>
  <si>
    <t xml:space="preserve"> - обслуговуючого та технічного персоналу</t>
  </si>
  <si>
    <t>плановий обсяг доходів , тис грн</t>
  </si>
  <si>
    <t>кількість реалізованих квитків, шт</t>
  </si>
  <si>
    <t>шт</t>
  </si>
  <si>
    <t>Кількість відвідувачів - всього,осіб</t>
  </si>
  <si>
    <t>кількість заходів, які забезпечують організацію культурного дозвілля населення</t>
  </si>
  <si>
    <t>Середня вартість одного квитка</t>
  </si>
  <si>
    <t>середні витрати на проведення одного заходу</t>
  </si>
  <si>
    <t>Обсяг бюджетних призначень / бюджетних асигнувань - 4 472 100  гривень, у тому числі загального фонду -4 321 100_ гривень та спеціального фонду - 151 000  гривень.</t>
  </si>
  <si>
    <t>Паспорт № 7</t>
  </si>
  <si>
    <t>0829</t>
  </si>
  <si>
    <t>Забезпечення діяльності інших закладів в галузі культури і мистецтва</t>
  </si>
  <si>
    <t>Підтримка та розвиток культурно-освітніх заходів</t>
  </si>
  <si>
    <t>Інші заходи в галузі культури і мистецтва</t>
  </si>
  <si>
    <t>централізованих бухгалтерій</t>
  </si>
  <si>
    <t>середнє число окладів (ставок)-керівних працівників</t>
  </si>
  <si>
    <t>середнє число окладів (ставок)-спеціалістів</t>
  </si>
  <si>
    <t>середнє число окладів (ставок)-робітників</t>
  </si>
  <si>
    <t>середнє число окладів (ставок)-обслуговуючого та технічного персоналу</t>
  </si>
  <si>
    <t>видатки загального фонду на забезпечення діяльності інших культурно-освітніх закладів</t>
  </si>
  <si>
    <t>кількість закладів, установ, організацій сфери культури і мистецтва, як обслуговує централізована бухгалтерія</t>
  </si>
  <si>
    <t>кількість складених звітів</t>
  </si>
  <si>
    <t>кількість особових рахунків</t>
  </si>
  <si>
    <t xml:space="preserve">середні витрати на забезпечення однієї штатної ставки </t>
  </si>
  <si>
    <t>кількість установ, закладів, організацій сфери культури і мистецтва, які обслуговує одна штатна одиниця, од</t>
  </si>
  <si>
    <t>кількість  складених звітів, особових рахунків, які обслуговує і складає централізована бухгалтерія, порівняно з минулим роком, %</t>
  </si>
  <si>
    <t>видатки загального фонду на проведення культурно-мистецьких заходів</t>
  </si>
  <si>
    <t>кількість заходів</t>
  </si>
  <si>
    <t>Середні витрати на один інший культурно-мистецький захід</t>
  </si>
  <si>
    <t>динаміка збільшення кількості заходів в плановому періоді по відношенню до фактичного показника попереднього періоду,%</t>
  </si>
  <si>
    <t>Паспорт № 8</t>
  </si>
  <si>
    <t xml:space="preserve"> Забезпечення розвитку інфраструктури території</t>
  </si>
  <si>
    <t>Обсяг бюджетних призначень / бюджетних асигнувань - _250 000_ гривень, у тому числі загального фонду -  0 гривень та спеціального фонду - 250 000 гривень.</t>
  </si>
  <si>
    <t>Будівництво установ та закладів культури</t>
  </si>
  <si>
    <t>Обсяг видатків на будівництво (реконструкцію)</t>
  </si>
  <si>
    <t>кількість об’єктів, які планується реконструювати, од.;</t>
  </si>
  <si>
    <t>середні витрати на реконструкцію одного об’єкту</t>
  </si>
  <si>
    <t>рівень готовності об'єктів реконструкції,</t>
  </si>
  <si>
    <t>динаміка збільшення чисельності відвідувачів в плановому періоді по відношенню до фактичного показника попереднього періоду</t>
  </si>
  <si>
    <t xml:space="preserve">кількість  звітів на одну штатну ставку </t>
  </si>
  <si>
    <t>0443</t>
  </si>
  <si>
    <t>Наказ / розпорядчий документ   від 21.01. 2019 р. № 3</t>
  </si>
  <si>
    <t>_21 січня 2019 р._ N 6</t>
  </si>
  <si>
    <t xml:space="preserve">Забезпечення діяльності інших закладів в галузі культури і мистецтва </t>
  </si>
  <si>
    <t>Обсяг бюджетних призначень / бюджетних асигнувань - 1 317 500  гривень, у тому числі загального фонду -1 317 500  гривень та спеціального фонду - 0  гривень.</t>
  </si>
  <si>
    <t>Обсяг бюджетних призначень / бюджетних асигнувань - 516 600  гривень, у тому числі загального фонду -516 600_ гривень та спеціального фонду - 0  гривень.</t>
  </si>
  <si>
    <t>тис. грн</t>
  </si>
  <si>
    <t>Відділ культури та мистецтв виконавчих органів Дрогобицької міської ради</t>
  </si>
  <si>
    <t>Паспорт № 9</t>
  </si>
  <si>
    <t>Міська цільова Програма "Підготовки та проведення  загально-міських заходів відділу культури та мистецтв виконавчих органів 
Дрогобицької міської ради у 2018 році"</t>
  </si>
  <si>
    <t>Комплексна програма"Дрогобич-місто Івана Франка" на 2018-2020 роки в м. Дрогобичі</t>
  </si>
  <si>
    <t>динаміка поповнення бібліотечн фонду в планов періоді по віднош до фактичного показника попер періоду</t>
  </si>
  <si>
    <t>динаміка збільшення кількості книговидач в плановому періоді по відношенню до фактичного показника попер періоду</t>
  </si>
  <si>
    <t>Кількість підготовлених  нормативно-правових актів</t>
  </si>
  <si>
    <t>Забезпечення діяльності централізованої бухгалтерії</t>
  </si>
  <si>
    <t xml:space="preserve">Кількість підготовлених відповідей на доручення, листи, звернення, заяви, скарги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</si>
</sst>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0.0"/>
    <numFmt numFmtId="182" formatCode="_-* #,##0_₴_-;\-* #,##0_₴_-;_-* &quot;-&quot;??_₴_-;_-@_-"/>
    <numFmt numFmtId="184" formatCode="0.0%"/>
    <numFmt numFmtId="185" formatCode="_-* #,##0.0_₴_-;\-* #,##0.0_₴_-;_-* &quot;-&quot;??_₴_-;_-@_-"/>
    <numFmt numFmtId="188" formatCode="#,##0.0"/>
    <numFmt numFmtId="189" formatCode="#,##0_₴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8">
    <xf numFmtId="0" fontId="0" fillId="0" borderId="0" xfId="0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Border="1" applyAlignment="1"/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4" fillId="0" borderId="2" xfId="0" applyFont="1" applyBorder="1" applyAlignment="1">
      <alignment horizontal="center"/>
    </xf>
    <xf numFmtId="0" fontId="7" fillId="0" borderId="3" xfId="0" applyFont="1" applyBorder="1" applyAlignment="1"/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1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177" fontId="1" fillId="0" borderId="2" xfId="0" applyNumberFormat="1" applyFont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7" fillId="0" borderId="2" xfId="0" applyFont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177" fontId="1" fillId="0" borderId="2" xfId="0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wrapText="1"/>
    </xf>
    <xf numFmtId="177" fontId="7" fillId="0" borderId="2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/>
    <xf numFmtId="182" fontId="17" fillId="0" borderId="2" xfId="0" applyNumberFormat="1" applyFont="1" applyFill="1" applyBorder="1" applyAlignment="1">
      <alignment horizontal="center" vertical="center" wrapText="1"/>
    </xf>
    <xf numFmtId="182" fontId="13" fillId="0" borderId="2" xfId="0" applyNumberFormat="1" applyFont="1" applyBorder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wrapText="1"/>
    </xf>
    <xf numFmtId="0" fontId="14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177" fontId="14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82" fontId="1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top" wrapText="1"/>
    </xf>
    <xf numFmtId="0" fontId="13" fillId="0" borderId="1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177" fontId="7" fillId="0" borderId="2" xfId="1" applyNumberFormat="1" applyFont="1" applyFill="1" applyBorder="1" applyAlignment="1">
      <alignment wrapText="1"/>
    </xf>
    <xf numFmtId="0" fontId="7" fillId="0" borderId="2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2" xfId="0" applyNumberFormat="1" applyFont="1" applyFill="1" applyBorder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77" fontId="3" fillId="0" borderId="2" xfId="1" applyNumberFormat="1" applyFont="1" applyFill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wrapText="1"/>
    </xf>
    <xf numFmtId="3" fontId="3" fillId="0" borderId="2" xfId="1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right" vertical="center" wrapText="1"/>
    </xf>
    <xf numFmtId="188" fontId="14" fillId="0" borderId="2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2" xfId="0" applyFont="1" applyFill="1" applyBorder="1"/>
    <xf numFmtId="0" fontId="5" fillId="0" borderId="0" xfId="0" applyFont="1" applyFill="1" applyBorder="1" applyAlignment="1"/>
    <xf numFmtId="0" fontId="13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/>
    <xf numFmtId="0" fontId="15" fillId="0" borderId="0" xfId="0" applyFont="1" applyFill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 wrapText="1"/>
    </xf>
    <xf numFmtId="1" fontId="7" fillId="0" borderId="3" xfId="1" applyNumberFormat="1" applyFont="1" applyFill="1" applyBorder="1" applyAlignment="1">
      <alignment horizontal="center" wrapText="1"/>
    </xf>
    <xf numFmtId="188" fontId="14" fillId="0" borderId="2" xfId="0" applyNumberFormat="1" applyFont="1" applyFill="1" applyBorder="1" applyAlignment="1">
      <alignment horizontal="center" vertical="center" wrapText="1"/>
    </xf>
    <xf numFmtId="188" fontId="7" fillId="0" borderId="2" xfId="1" applyNumberFormat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/>
    </xf>
    <xf numFmtId="177" fontId="3" fillId="0" borderId="2" xfId="0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vertical="top" wrapText="1"/>
    </xf>
    <xf numFmtId="188" fontId="14" fillId="0" borderId="2" xfId="0" applyNumberFormat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189" fontId="7" fillId="0" borderId="4" xfId="1" applyNumberFormat="1" applyFont="1" applyFill="1" applyBorder="1" applyAlignment="1">
      <alignment horizontal="center" vertical="top" wrapText="1"/>
    </xf>
    <xf numFmtId="1" fontId="7" fillId="0" borderId="2" xfId="1" applyNumberFormat="1" applyFont="1" applyFill="1" applyBorder="1" applyAlignment="1">
      <alignment horizontal="center" wrapText="1"/>
    </xf>
    <xf numFmtId="189" fontId="1" fillId="0" borderId="2" xfId="0" applyNumberFormat="1" applyFont="1" applyFill="1" applyBorder="1" applyAlignment="1">
      <alignment horizontal="center" wrapText="1"/>
    </xf>
    <xf numFmtId="3" fontId="7" fillId="0" borderId="2" xfId="1" applyNumberFormat="1" applyFont="1" applyFill="1" applyBorder="1" applyAlignment="1">
      <alignment horizontal="center" wrapText="1"/>
    </xf>
    <xf numFmtId="0" fontId="22" fillId="0" borderId="3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177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center"/>
    </xf>
    <xf numFmtId="1" fontId="7" fillId="2" borderId="2" xfId="1" applyNumberFormat="1" applyFont="1" applyFill="1" applyBorder="1" applyAlignment="1">
      <alignment horizont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82" fontId="7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vertical="center" wrapText="1"/>
    </xf>
    <xf numFmtId="177" fontId="7" fillId="0" borderId="3" xfId="0" applyNumberFormat="1" applyFont="1" applyBorder="1" applyAlignment="1">
      <alignment horizontal="center"/>
    </xf>
    <xf numFmtId="1" fontId="7" fillId="2" borderId="3" xfId="1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1" applyFont="1" applyFill="1" applyBorder="1" applyAlignment="1">
      <alignment horizontal="center" wrapText="1"/>
    </xf>
    <xf numFmtId="9" fontId="7" fillId="0" borderId="3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wrapText="1"/>
    </xf>
    <xf numFmtId="182" fontId="14" fillId="0" borderId="2" xfId="0" applyNumberFormat="1" applyFont="1" applyFill="1" applyBorder="1"/>
    <xf numFmtId="0" fontId="7" fillId="2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7" fillId="0" borderId="3" xfId="1" applyFont="1" applyFill="1" applyBorder="1" applyAlignment="1">
      <alignment vertical="center" wrapText="1"/>
    </xf>
    <xf numFmtId="182" fontId="13" fillId="0" borderId="2" xfId="0" applyNumberFormat="1" applyFont="1" applyBorder="1" applyAlignment="1">
      <alignment vertical="center" wrapText="1"/>
    </xf>
    <xf numFmtId="49" fontId="7" fillId="0" borderId="3" xfId="1" applyNumberFormat="1" applyFont="1" applyFill="1" applyBorder="1" applyAlignment="1">
      <alignment vertical="center" wrapText="1"/>
    </xf>
    <xf numFmtId="182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82" fontId="13" fillId="0" borderId="2" xfId="0" applyNumberFormat="1" applyFont="1" applyBorder="1" applyAlignment="1">
      <alignment horizontal="left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188" fontId="3" fillId="0" borderId="2" xfId="1" applyNumberFormat="1" applyFont="1" applyFill="1" applyBorder="1" applyAlignment="1">
      <alignment horizontal="center" wrapText="1"/>
    </xf>
    <xf numFmtId="182" fontId="14" fillId="0" borderId="2" xfId="0" applyNumberFormat="1" applyFont="1" applyFill="1" applyBorder="1" applyAlignment="1">
      <alignment horizontal="center" wrapText="1"/>
    </xf>
    <xf numFmtId="177" fontId="3" fillId="0" borderId="2" xfId="1" applyNumberFormat="1" applyFont="1" applyFill="1" applyBorder="1" applyAlignment="1">
      <alignment horizont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185" fontId="14" fillId="0" borderId="2" xfId="0" applyNumberFormat="1" applyFont="1" applyFill="1" applyBorder="1" applyAlignment="1">
      <alignment horizontal="center" vertical="center" wrapText="1"/>
    </xf>
    <xf numFmtId="177" fontId="7" fillId="0" borderId="2" xfId="1" applyNumberFormat="1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0" fontId="14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77" fontId="7" fillId="0" borderId="2" xfId="0" applyNumberFormat="1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wrapText="1"/>
    </xf>
    <xf numFmtId="184" fontId="1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182" fontId="7" fillId="0" borderId="2" xfId="0" applyNumberFormat="1" applyFont="1" applyBorder="1" applyAlignment="1">
      <alignment horizontal="center" wrapText="1"/>
    </xf>
    <xf numFmtId="182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7" fillId="2" borderId="2" xfId="1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188" fontId="14" fillId="0" borderId="0" xfId="0" applyNumberFormat="1" applyFont="1" applyFill="1" applyBorder="1" applyAlignment="1">
      <alignment horizontal="center" wrapText="1"/>
    </xf>
    <xf numFmtId="177" fontId="19" fillId="0" borderId="2" xfId="0" applyNumberFormat="1" applyFont="1" applyFill="1" applyBorder="1" applyAlignment="1">
      <alignment horizontal="center" vertical="center" wrapText="1"/>
    </xf>
    <xf numFmtId="177" fontId="19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82" fontId="19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182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</cellXfs>
  <cellStyles count="2">
    <cellStyle name="Звичайний" xfId="0" builtinId="0"/>
    <cellStyle name="Обычный_Культура(остат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9"/>
  <sheetViews>
    <sheetView topLeftCell="A35" workbookViewId="0">
      <selection activeCell="E50" sqref="E50"/>
    </sheetView>
  </sheetViews>
  <sheetFormatPr defaultColWidth="21.5703125" defaultRowHeight="15" x14ac:dyDescent="0.25"/>
  <cols>
    <col min="1" max="1" width="6.5703125" style="4" customWidth="1"/>
    <col min="2" max="2" width="30.5703125" style="4" customWidth="1"/>
    <col min="3" max="3" width="16.140625" style="4" customWidth="1"/>
    <col min="4" max="4" width="18" style="4" customWidth="1"/>
    <col min="5" max="5" width="16" style="4" customWidth="1"/>
    <col min="6" max="6" width="21.5703125" style="4"/>
    <col min="7" max="7" width="22.28515625" style="4" customWidth="1"/>
    <col min="8" max="16384" width="21.5703125" style="4"/>
  </cols>
  <sheetData>
    <row r="1" spans="1:7" ht="15.75" customHeight="1" x14ac:dyDescent="0.25">
      <c r="A1" s="1"/>
      <c r="E1" s="240" t="s">
        <v>0</v>
      </c>
      <c r="F1" s="240"/>
    </row>
    <row r="2" spans="1:7" ht="15.75" x14ac:dyDescent="0.25">
      <c r="A2" s="1"/>
      <c r="E2" s="243" t="s">
        <v>245</v>
      </c>
      <c r="F2" s="243"/>
      <c r="G2" s="243"/>
    </row>
    <row r="3" spans="1:7" ht="15.75" x14ac:dyDescent="0.25">
      <c r="A3" s="1"/>
      <c r="B3" s="1"/>
      <c r="E3" s="244" t="s">
        <v>45</v>
      </c>
      <c r="F3" s="244"/>
      <c r="G3" s="244"/>
    </row>
    <row r="4" spans="1:7" ht="15" customHeight="1" x14ac:dyDescent="0.25">
      <c r="A4" s="1"/>
      <c r="E4" s="245" t="s">
        <v>1</v>
      </c>
      <c r="F4" s="245"/>
      <c r="G4" s="245"/>
    </row>
    <row r="5" spans="1:7" ht="12" customHeight="1" x14ac:dyDescent="0.25">
      <c r="A5" s="1"/>
      <c r="E5" s="1" t="s">
        <v>2</v>
      </c>
    </row>
    <row r="6" spans="1:7" ht="15" customHeight="1" x14ac:dyDescent="0.25">
      <c r="A6" s="1"/>
      <c r="B6" s="1"/>
      <c r="E6" s="246" t="s">
        <v>46</v>
      </c>
      <c r="F6" s="246"/>
      <c r="G6" s="246"/>
    </row>
    <row r="7" spans="1:7" ht="12.75" customHeight="1" x14ac:dyDescent="0.25">
      <c r="A7" s="1"/>
      <c r="E7" s="245" t="s">
        <v>3</v>
      </c>
      <c r="F7" s="245"/>
      <c r="G7" s="245"/>
    </row>
    <row r="8" spans="1:7" ht="15.75" x14ac:dyDescent="0.25">
      <c r="A8" s="1"/>
      <c r="E8" s="247" t="s">
        <v>246</v>
      </c>
      <c r="F8" s="247"/>
      <c r="G8" s="247"/>
    </row>
    <row r="9" spans="1:7" ht="11.25" customHeight="1" x14ac:dyDescent="0.25"/>
    <row r="10" spans="1:7" ht="15.75" x14ac:dyDescent="0.25">
      <c r="A10" s="237" t="s">
        <v>48</v>
      </c>
      <c r="B10" s="237"/>
      <c r="C10" s="237"/>
      <c r="D10" s="237"/>
      <c r="E10" s="237"/>
      <c r="F10" s="237"/>
      <c r="G10" s="237"/>
    </row>
    <row r="11" spans="1:7" ht="15.75" x14ac:dyDescent="0.25">
      <c r="A11" s="237" t="s">
        <v>47</v>
      </c>
      <c r="B11" s="237"/>
      <c r="C11" s="237"/>
      <c r="D11" s="237"/>
      <c r="E11" s="237"/>
      <c r="F11" s="237"/>
      <c r="G11" s="237"/>
    </row>
    <row r="12" spans="1:7" ht="15.75" x14ac:dyDescent="0.25">
      <c r="A12" s="242" t="s">
        <v>4</v>
      </c>
      <c r="B12" s="6">
        <v>1010000</v>
      </c>
      <c r="C12" s="242"/>
      <c r="D12" s="249" t="s">
        <v>251</v>
      </c>
      <c r="E12" s="249"/>
      <c r="F12" s="249"/>
      <c r="G12" s="249"/>
    </row>
    <row r="13" spans="1:7" ht="13.5" customHeight="1" x14ac:dyDescent="0.25">
      <c r="A13" s="242"/>
      <c r="B13" s="7" t="s">
        <v>5</v>
      </c>
      <c r="C13" s="242"/>
      <c r="D13" s="248" t="s">
        <v>43</v>
      </c>
      <c r="E13" s="248"/>
      <c r="F13" s="248"/>
      <c r="G13" s="248"/>
    </row>
    <row r="14" spans="1:7" ht="15.75" x14ac:dyDescent="0.25">
      <c r="A14" s="242" t="s">
        <v>6</v>
      </c>
      <c r="B14" s="14">
        <v>1010000</v>
      </c>
      <c r="C14" s="242"/>
      <c r="D14" s="249" t="s">
        <v>251</v>
      </c>
      <c r="E14" s="249"/>
      <c r="F14" s="249"/>
      <c r="G14" s="249"/>
    </row>
    <row r="15" spans="1:7" ht="12.75" customHeight="1" x14ac:dyDescent="0.25">
      <c r="A15" s="242"/>
      <c r="B15" s="7" t="s">
        <v>5</v>
      </c>
      <c r="C15" s="242"/>
      <c r="D15" s="245" t="s">
        <v>42</v>
      </c>
      <c r="E15" s="245"/>
      <c r="F15" s="245"/>
      <c r="G15" s="245"/>
    </row>
    <row r="16" spans="1:7" ht="31.5" customHeight="1" x14ac:dyDescent="0.25">
      <c r="A16" s="242" t="s">
        <v>7</v>
      </c>
      <c r="B16" s="121">
        <v>1010160</v>
      </c>
      <c r="C16" s="69" t="s">
        <v>109</v>
      </c>
      <c r="D16" s="256" t="s">
        <v>49</v>
      </c>
      <c r="E16" s="256"/>
      <c r="F16" s="256"/>
      <c r="G16" s="256"/>
    </row>
    <row r="17" spans="1:7" ht="11.25" customHeight="1" x14ac:dyDescent="0.25">
      <c r="A17" s="242"/>
      <c r="B17" s="8" t="s">
        <v>5</v>
      </c>
      <c r="C17" s="8" t="s">
        <v>8</v>
      </c>
      <c r="D17" s="248" t="s">
        <v>44</v>
      </c>
      <c r="E17" s="248"/>
      <c r="F17" s="248"/>
      <c r="G17" s="248"/>
    </row>
    <row r="18" spans="1:7" ht="36.75" customHeight="1" x14ac:dyDescent="0.25">
      <c r="A18" s="2" t="s">
        <v>9</v>
      </c>
      <c r="B18" s="241" t="s">
        <v>71</v>
      </c>
      <c r="C18" s="241"/>
      <c r="D18" s="241"/>
      <c r="E18" s="241"/>
      <c r="F18" s="241"/>
      <c r="G18" s="241"/>
    </row>
    <row r="19" spans="1:7" ht="15.75" x14ac:dyDescent="0.25">
      <c r="A19" s="2" t="s">
        <v>10</v>
      </c>
      <c r="B19" s="241" t="s">
        <v>50</v>
      </c>
      <c r="C19" s="241"/>
      <c r="D19" s="241"/>
      <c r="E19" s="241"/>
      <c r="F19" s="241"/>
      <c r="G19" s="241"/>
    </row>
    <row r="20" spans="1:7" ht="27.75" customHeight="1" x14ac:dyDescent="0.25">
      <c r="A20" s="15"/>
      <c r="B20" s="238" t="s">
        <v>51</v>
      </c>
      <c r="C20" s="238"/>
      <c r="D20" s="238"/>
      <c r="E20" s="238"/>
      <c r="F20" s="238"/>
      <c r="G20" s="238"/>
    </row>
    <row r="21" spans="1:7" ht="15.75" x14ac:dyDescent="0.25">
      <c r="A21" s="2" t="s">
        <v>11</v>
      </c>
      <c r="B21" s="241" t="s">
        <v>74</v>
      </c>
      <c r="C21" s="241"/>
      <c r="D21" s="241"/>
      <c r="E21" s="241"/>
      <c r="F21" s="241"/>
      <c r="G21" s="241"/>
    </row>
    <row r="22" spans="1:7" ht="15.75" x14ac:dyDescent="0.25">
      <c r="A22" s="15"/>
      <c r="B22" s="239" t="s">
        <v>52</v>
      </c>
      <c r="C22" s="239"/>
      <c r="D22" s="239"/>
      <c r="E22" s="239"/>
      <c r="F22" s="239"/>
      <c r="G22" s="239"/>
    </row>
    <row r="23" spans="1:7" ht="18.75" customHeight="1" x14ac:dyDescent="0.25">
      <c r="A23" s="2" t="s">
        <v>12</v>
      </c>
      <c r="B23" s="254" t="s">
        <v>13</v>
      </c>
      <c r="C23" s="254"/>
      <c r="D23" s="254"/>
    </row>
    <row r="24" spans="1:7" ht="15.75" x14ac:dyDescent="0.25">
      <c r="A24" s="9" t="s">
        <v>14</v>
      </c>
      <c r="B24" s="255" t="s">
        <v>15</v>
      </c>
      <c r="C24" s="255"/>
      <c r="D24" s="255"/>
      <c r="E24" s="255"/>
      <c r="F24" s="255"/>
      <c r="G24" s="255"/>
    </row>
    <row r="25" spans="1:7" ht="15.75" x14ac:dyDescent="0.25">
      <c r="A25" s="9">
        <v>1</v>
      </c>
      <c r="B25" s="257" t="s">
        <v>53</v>
      </c>
      <c r="C25" s="257"/>
      <c r="D25" s="257"/>
      <c r="E25" s="257"/>
      <c r="F25" s="257"/>
      <c r="G25" s="257"/>
    </row>
    <row r="26" spans="1:7" ht="11.25" customHeight="1" x14ac:dyDescent="0.25">
      <c r="A26" s="9"/>
      <c r="B26" s="255"/>
      <c r="C26" s="255"/>
      <c r="D26" s="255"/>
      <c r="E26" s="255"/>
      <c r="F26" s="255"/>
      <c r="G26" s="255"/>
    </row>
    <row r="27" spans="1:7" ht="8.25" hidden="1" customHeight="1" x14ac:dyDescent="0.25">
      <c r="A27" s="3"/>
    </row>
    <row r="28" spans="1:7" ht="15.75" customHeight="1" x14ac:dyDescent="0.25">
      <c r="A28" s="15" t="s">
        <v>16</v>
      </c>
      <c r="B28" s="241" t="s">
        <v>17</v>
      </c>
      <c r="C28" s="241"/>
      <c r="D28" s="241"/>
      <c r="E28" s="241"/>
      <c r="F28" s="24" t="s">
        <v>18</v>
      </c>
      <c r="G28" s="13"/>
    </row>
    <row r="29" spans="1:7" ht="47.25" x14ac:dyDescent="0.25">
      <c r="A29" s="9" t="s">
        <v>14</v>
      </c>
      <c r="B29" s="9" t="s">
        <v>19</v>
      </c>
      <c r="C29" s="9" t="s">
        <v>20</v>
      </c>
      <c r="D29" s="9" t="s">
        <v>21</v>
      </c>
      <c r="E29" s="9" t="s">
        <v>22</v>
      </c>
      <c r="F29" s="9" t="s">
        <v>23</v>
      </c>
    </row>
    <row r="30" spans="1:7" ht="13.5" customHeight="1" x14ac:dyDescent="0.25">
      <c r="A30" s="23">
        <v>1</v>
      </c>
      <c r="B30" s="23">
        <v>2</v>
      </c>
      <c r="C30" s="23">
        <v>3</v>
      </c>
      <c r="D30" s="23">
        <v>4</v>
      </c>
      <c r="E30" s="23">
        <v>5</v>
      </c>
      <c r="F30" s="23">
        <v>6</v>
      </c>
    </row>
    <row r="31" spans="1:7" ht="46.5" customHeight="1" x14ac:dyDescent="0.25">
      <c r="A31" s="9">
        <v>1</v>
      </c>
      <c r="B31" s="120" t="str">
        <f>B25</f>
        <v>Забезпечення виконання наданих законодавством повноважень у сфері культури та мистецтва</v>
      </c>
      <c r="C31" s="59">
        <v>1001500</v>
      </c>
      <c r="D31" s="59"/>
      <c r="E31" s="59"/>
      <c r="F31" s="59">
        <f>C31+D31</f>
        <v>1001500</v>
      </c>
    </row>
    <row r="32" spans="1:7" ht="15.75" x14ac:dyDescent="0.25">
      <c r="A32" s="255" t="s">
        <v>23</v>
      </c>
      <c r="B32" s="255"/>
      <c r="C32" s="59">
        <f>C31</f>
        <v>1001500</v>
      </c>
      <c r="D32" s="59"/>
      <c r="E32" s="59"/>
      <c r="F32" s="59">
        <f>F31</f>
        <v>1001500</v>
      </c>
    </row>
    <row r="33" spans="1:7" ht="15.75" x14ac:dyDescent="0.25">
      <c r="A33" s="115" t="s">
        <v>24</v>
      </c>
      <c r="B33" s="241" t="s">
        <v>25</v>
      </c>
      <c r="C33" s="241"/>
      <c r="D33" s="241"/>
      <c r="E33" s="241"/>
      <c r="F33" s="241"/>
      <c r="G33" s="241"/>
    </row>
    <row r="34" spans="1:7" ht="30" x14ac:dyDescent="0.25">
      <c r="B34" s="86" t="s">
        <v>26</v>
      </c>
      <c r="C34" s="86" t="s">
        <v>20</v>
      </c>
      <c r="D34" s="86" t="s">
        <v>21</v>
      </c>
      <c r="E34" s="86" t="s">
        <v>23</v>
      </c>
    </row>
    <row r="35" spans="1:7" ht="10.5" customHeight="1" x14ac:dyDescent="0.25">
      <c r="B35" s="23">
        <v>1</v>
      </c>
      <c r="C35" s="23">
        <v>2</v>
      </c>
      <c r="D35" s="23">
        <v>3</v>
      </c>
      <c r="E35" s="23">
        <v>4</v>
      </c>
    </row>
    <row r="36" spans="1:7" x14ac:dyDescent="0.25">
      <c r="B36" s="191" t="s">
        <v>23</v>
      </c>
      <c r="C36" s="191"/>
      <c r="D36" s="191"/>
      <c r="E36" s="191"/>
    </row>
    <row r="37" spans="1:7" ht="15.75" x14ac:dyDescent="0.25">
      <c r="A37" s="2" t="s">
        <v>27</v>
      </c>
      <c r="B37" s="241" t="s">
        <v>28</v>
      </c>
      <c r="C37" s="241"/>
      <c r="D37" s="241"/>
      <c r="E37" s="241"/>
      <c r="F37" s="241"/>
      <c r="G37" s="241"/>
    </row>
    <row r="38" spans="1:7" ht="34.5" customHeight="1" x14ac:dyDescent="0.25">
      <c r="A38" s="9" t="s">
        <v>14</v>
      </c>
      <c r="B38" s="9" t="s">
        <v>29</v>
      </c>
      <c r="C38" s="9" t="s">
        <v>30</v>
      </c>
      <c r="D38" s="9" t="s">
        <v>31</v>
      </c>
      <c r="E38" s="9" t="s">
        <v>20</v>
      </c>
      <c r="F38" s="9" t="s">
        <v>21</v>
      </c>
      <c r="G38" s="9" t="s">
        <v>23</v>
      </c>
    </row>
    <row r="39" spans="1:7" ht="15.75" x14ac:dyDescent="0.25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</row>
    <row r="40" spans="1:7" ht="13.5" customHeight="1" x14ac:dyDescent="0.25">
      <c r="A40" s="16">
        <v>1</v>
      </c>
      <c r="B40" s="250" t="str">
        <f>B31</f>
        <v>Забезпечення виконання наданих законодавством повноважень у сфері культури та мистецтва</v>
      </c>
      <c r="C40" s="251"/>
      <c r="D40" s="251"/>
      <c r="E40" s="251"/>
      <c r="F40" s="251"/>
      <c r="G40" s="252"/>
    </row>
    <row r="41" spans="1:7" ht="15.75" x14ac:dyDescent="0.25">
      <c r="A41" s="9">
        <v>1</v>
      </c>
      <c r="B41" s="10" t="s">
        <v>32</v>
      </c>
      <c r="C41" s="9"/>
      <c r="D41" s="9"/>
      <c r="E41" s="9"/>
      <c r="F41" s="9"/>
      <c r="G41" s="9"/>
    </row>
    <row r="42" spans="1:7" ht="15.75" x14ac:dyDescent="0.25">
      <c r="A42" s="9"/>
      <c r="B42" s="191" t="s">
        <v>54</v>
      </c>
      <c r="C42" s="86" t="s">
        <v>61</v>
      </c>
      <c r="D42" s="23" t="s">
        <v>62</v>
      </c>
      <c r="E42" s="86">
        <v>3</v>
      </c>
      <c r="F42" s="86"/>
      <c r="G42" s="86">
        <f>SUM(E42:F42)</f>
        <v>3</v>
      </c>
    </row>
    <row r="43" spans="1:7" ht="15.75" x14ac:dyDescent="0.25">
      <c r="A43" s="9">
        <v>2</v>
      </c>
      <c r="B43" s="10" t="s">
        <v>33</v>
      </c>
      <c r="C43" s="86"/>
      <c r="D43" s="9"/>
      <c r="E43" s="86"/>
      <c r="F43" s="86"/>
      <c r="G43" s="86"/>
    </row>
    <row r="44" spans="1:7" ht="32.25" customHeight="1" x14ac:dyDescent="0.25">
      <c r="A44" s="16"/>
      <c r="B44" s="45" t="s">
        <v>55</v>
      </c>
      <c r="C44" s="86" t="s">
        <v>61</v>
      </c>
      <c r="D44" s="23" t="s">
        <v>64</v>
      </c>
      <c r="E44" s="86">
        <v>430</v>
      </c>
      <c r="F44" s="86"/>
      <c r="G44" s="86">
        <f>SUM(E44:F44)</f>
        <v>430</v>
      </c>
    </row>
    <row r="45" spans="1:7" ht="44.25" customHeight="1" x14ac:dyDescent="0.25">
      <c r="A45" s="16"/>
      <c r="B45" s="45" t="s">
        <v>259</v>
      </c>
      <c r="C45" s="86" t="s">
        <v>61</v>
      </c>
      <c r="D45" s="23" t="s">
        <v>65</v>
      </c>
      <c r="E45" s="86">
        <v>430</v>
      </c>
      <c r="F45" s="86"/>
      <c r="G45" s="86">
        <f>SUM(E45:F45)</f>
        <v>430</v>
      </c>
    </row>
    <row r="46" spans="1:7" ht="27" customHeight="1" x14ac:dyDescent="0.25">
      <c r="A46" s="234"/>
      <c r="B46" s="45" t="s">
        <v>257</v>
      </c>
      <c r="C46" s="86" t="s">
        <v>61</v>
      </c>
      <c r="D46" s="23" t="s">
        <v>65</v>
      </c>
      <c r="E46" s="86">
        <v>20</v>
      </c>
      <c r="F46" s="86"/>
      <c r="G46" s="86">
        <v>20</v>
      </c>
    </row>
    <row r="47" spans="1:7" ht="27" customHeight="1" x14ac:dyDescent="0.25">
      <c r="A47" s="10"/>
      <c r="B47" s="45" t="s">
        <v>56</v>
      </c>
      <c r="C47" s="86" t="s">
        <v>61</v>
      </c>
      <c r="D47" s="9" t="s">
        <v>66</v>
      </c>
      <c r="E47" s="86">
        <v>52</v>
      </c>
      <c r="F47" s="86"/>
      <c r="G47" s="86">
        <f>SUM(E47:F47)</f>
        <v>52</v>
      </c>
    </row>
    <row r="48" spans="1:7" ht="15.75" x14ac:dyDescent="0.25">
      <c r="A48" s="9">
        <v>3</v>
      </c>
      <c r="B48" s="10" t="s">
        <v>34</v>
      </c>
      <c r="C48" s="86"/>
      <c r="D48" s="9"/>
      <c r="E48" s="86"/>
      <c r="F48" s="86"/>
      <c r="G48" s="86"/>
    </row>
    <row r="49" spans="1:7" ht="30" x14ac:dyDescent="0.25">
      <c r="A49" s="16"/>
      <c r="B49" s="45" t="s">
        <v>57</v>
      </c>
      <c r="C49" s="86" t="s">
        <v>61</v>
      </c>
      <c r="D49" s="23" t="s">
        <v>65</v>
      </c>
      <c r="E49" s="86">
        <v>430</v>
      </c>
      <c r="F49" s="86"/>
      <c r="G49" s="86">
        <f>SUM(E49:F49)</f>
        <v>430</v>
      </c>
    </row>
    <row r="50" spans="1:7" ht="30.75" customHeight="1" x14ac:dyDescent="0.25">
      <c r="A50" s="16"/>
      <c r="B50" s="45" t="s">
        <v>58</v>
      </c>
      <c r="C50" s="86" t="s">
        <v>61</v>
      </c>
      <c r="D50" s="16" t="s">
        <v>66</v>
      </c>
      <c r="E50" s="235">
        <f>E45/E42</f>
        <v>143.33333333333334</v>
      </c>
      <c r="F50" s="86"/>
      <c r="G50" s="235">
        <f>SUM(E50:F50)</f>
        <v>143.33333333333334</v>
      </c>
    </row>
    <row r="51" spans="1:7" ht="30" x14ac:dyDescent="0.25">
      <c r="A51" s="9"/>
      <c r="B51" s="45" t="s">
        <v>59</v>
      </c>
      <c r="C51" s="135" t="s">
        <v>250</v>
      </c>
      <c r="D51" s="192" t="s">
        <v>67</v>
      </c>
      <c r="E51" s="230">
        <f>F31/E42/1000</f>
        <v>333.83333333333331</v>
      </c>
      <c r="F51" s="86"/>
      <c r="G51" s="231">
        <f>SUM(E51:F51)</f>
        <v>333.83333333333331</v>
      </c>
    </row>
    <row r="52" spans="1:7" ht="15.75" x14ac:dyDescent="0.25">
      <c r="A52" s="9">
        <v>4</v>
      </c>
      <c r="B52" s="10" t="s">
        <v>35</v>
      </c>
      <c r="C52" s="86"/>
      <c r="D52" s="9"/>
      <c r="E52" s="86"/>
      <c r="F52" s="86"/>
      <c r="G52" s="86"/>
    </row>
    <row r="53" spans="1:7" ht="30.75" customHeight="1" x14ac:dyDescent="0.25">
      <c r="A53" s="10"/>
      <c r="B53" s="45" t="s">
        <v>60</v>
      </c>
      <c r="C53" s="86" t="s">
        <v>68</v>
      </c>
      <c r="D53" s="23" t="s">
        <v>67</v>
      </c>
      <c r="E53" s="86">
        <v>100</v>
      </c>
      <c r="F53" s="86"/>
      <c r="G53" s="86">
        <f>SUM(E53:F53)</f>
        <v>100</v>
      </c>
    </row>
    <row r="54" spans="1:7" ht="15.75" customHeight="1" x14ac:dyDescent="0.25">
      <c r="A54" s="241" t="s">
        <v>36</v>
      </c>
      <c r="B54" s="241"/>
      <c r="C54" s="241"/>
      <c r="D54" s="19"/>
    </row>
    <row r="55" spans="1:7" ht="15.75" customHeight="1" x14ac:dyDescent="0.25">
      <c r="A55" s="241" t="s">
        <v>37</v>
      </c>
      <c r="B55" s="241"/>
      <c r="C55" s="241"/>
      <c r="D55" s="12"/>
      <c r="E55" s="11"/>
      <c r="F55" s="253" t="s">
        <v>106</v>
      </c>
      <c r="G55" s="253"/>
    </row>
    <row r="56" spans="1:7" ht="14.25" customHeight="1" x14ac:dyDescent="0.25">
      <c r="A56" s="5"/>
      <c r="B56" s="19"/>
      <c r="D56" s="18" t="s">
        <v>38</v>
      </c>
      <c r="F56" s="245" t="s">
        <v>39</v>
      </c>
      <c r="G56" s="245"/>
    </row>
    <row r="57" spans="1:7" ht="14.25" customHeight="1" x14ac:dyDescent="0.25">
      <c r="A57" s="241" t="s">
        <v>40</v>
      </c>
      <c r="B57" s="241"/>
      <c r="C57" s="241"/>
      <c r="D57" s="17"/>
    </row>
    <row r="58" spans="1:7" ht="15.75" customHeight="1" x14ac:dyDescent="0.25">
      <c r="A58" s="241" t="s">
        <v>41</v>
      </c>
      <c r="B58" s="241"/>
      <c r="C58" s="241"/>
      <c r="D58" s="12"/>
      <c r="E58" s="11"/>
      <c r="F58" s="253" t="s">
        <v>107</v>
      </c>
      <c r="G58" s="253"/>
    </row>
    <row r="59" spans="1:7" ht="13.5" customHeight="1" x14ac:dyDescent="0.25">
      <c r="A59" s="19"/>
      <c r="B59" s="21"/>
      <c r="C59" s="17"/>
      <c r="D59" s="18" t="s">
        <v>38</v>
      </c>
      <c r="F59" s="245" t="s">
        <v>39</v>
      </c>
      <c r="G59" s="245"/>
    </row>
  </sheetData>
  <mergeCells count="42">
    <mergeCell ref="F58:G58"/>
    <mergeCell ref="F59:G59"/>
    <mergeCell ref="B33:G33"/>
    <mergeCell ref="B37:G37"/>
    <mergeCell ref="F56:G56"/>
    <mergeCell ref="A54:C54"/>
    <mergeCell ref="D14:G14"/>
    <mergeCell ref="D15:G15"/>
    <mergeCell ref="D17:G17"/>
    <mergeCell ref="D16:G16"/>
    <mergeCell ref="B18:G18"/>
    <mergeCell ref="A55:C55"/>
    <mergeCell ref="B24:G24"/>
    <mergeCell ref="B25:G25"/>
    <mergeCell ref="B26:G26"/>
    <mergeCell ref="B19:G19"/>
    <mergeCell ref="D13:G13"/>
    <mergeCell ref="D12:G12"/>
    <mergeCell ref="A10:G10"/>
    <mergeCell ref="B28:E28"/>
    <mergeCell ref="B40:G40"/>
    <mergeCell ref="F55:G55"/>
    <mergeCell ref="A16:A17"/>
    <mergeCell ref="B23:D23"/>
    <mergeCell ref="A32:B32"/>
    <mergeCell ref="B21:G21"/>
    <mergeCell ref="E2:G2"/>
    <mergeCell ref="E3:G3"/>
    <mergeCell ref="E4:G4"/>
    <mergeCell ref="E6:G6"/>
    <mergeCell ref="E7:G7"/>
    <mergeCell ref="E8:G8"/>
    <mergeCell ref="A11:G11"/>
    <mergeCell ref="B20:G20"/>
    <mergeCell ref="B22:G22"/>
    <mergeCell ref="E1:F1"/>
    <mergeCell ref="A57:C57"/>
    <mergeCell ref="A58:C58"/>
    <mergeCell ref="A12:A13"/>
    <mergeCell ref="C12:C13"/>
    <mergeCell ref="A14:A15"/>
    <mergeCell ref="C14:C15"/>
  </mergeCells>
  <pageMargins left="0.19685039370078741" right="0.1574803149606299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76"/>
  <sheetViews>
    <sheetView topLeftCell="A15" workbookViewId="0">
      <selection activeCell="B24" sqref="B24:G24"/>
    </sheetView>
  </sheetViews>
  <sheetFormatPr defaultColWidth="21.5703125" defaultRowHeight="15" x14ac:dyDescent="0.25"/>
  <cols>
    <col min="1" max="1" width="6.5703125" style="4" customWidth="1"/>
    <col min="2" max="2" width="33.85546875" style="4" customWidth="1"/>
    <col min="3" max="3" width="16.140625" style="4" customWidth="1"/>
    <col min="4" max="4" width="18" style="4" customWidth="1"/>
    <col min="5" max="5" width="16" style="4" customWidth="1"/>
    <col min="6" max="6" width="21.5703125" style="4"/>
    <col min="7" max="7" width="23.140625" style="4" customWidth="1"/>
    <col min="8" max="16384" width="21.5703125" style="4"/>
  </cols>
  <sheetData>
    <row r="1" spans="1:13" ht="11.25" customHeight="1" x14ac:dyDescent="0.25">
      <c r="A1" s="19"/>
      <c r="E1" s="240" t="s">
        <v>0</v>
      </c>
      <c r="F1" s="240"/>
    </row>
    <row r="2" spans="1:13" ht="15" customHeight="1" x14ac:dyDescent="0.25">
      <c r="A2" s="19"/>
      <c r="E2" s="243" t="s">
        <v>245</v>
      </c>
      <c r="F2" s="243"/>
      <c r="G2" s="243"/>
    </row>
    <row r="3" spans="1:13" ht="13.5" customHeight="1" x14ac:dyDescent="0.25">
      <c r="A3" s="19"/>
      <c r="B3" s="19"/>
      <c r="E3" s="244" t="s">
        <v>45</v>
      </c>
      <c r="F3" s="244"/>
      <c r="G3" s="244"/>
    </row>
    <row r="4" spans="1:13" ht="12" customHeight="1" x14ac:dyDescent="0.25">
      <c r="A4" s="19"/>
      <c r="E4" s="245" t="s">
        <v>1</v>
      </c>
      <c r="F4" s="245"/>
      <c r="G4" s="245"/>
    </row>
    <row r="5" spans="1:13" ht="11.25" customHeight="1" x14ac:dyDescent="0.25">
      <c r="A5" s="19"/>
      <c r="E5" s="118" t="s">
        <v>2</v>
      </c>
    </row>
    <row r="6" spans="1:13" ht="15.75" x14ac:dyDescent="0.25">
      <c r="A6" s="19"/>
      <c r="B6" s="19"/>
      <c r="E6" s="246" t="s">
        <v>46</v>
      </c>
      <c r="F6" s="246"/>
      <c r="G6" s="246"/>
    </row>
    <row r="7" spans="1:13" ht="12.75" customHeight="1" x14ac:dyDescent="0.25">
      <c r="A7" s="19"/>
      <c r="E7" s="245" t="s">
        <v>3</v>
      </c>
      <c r="F7" s="245"/>
      <c r="G7" s="245"/>
    </row>
    <row r="8" spans="1:13" ht="18.75" customHeight="1" x14ac:dyDescent="0.25">
      <c r="A8" s="19"/>
      <c r="E8" s="262" t="s">
        <v>246</v>
      </c>
      <c r="F8" s="262"/>
      <c r="G8" s="262"/>
      <c r="H8" s="31"/>
      <c r="I8" s="31"/>
      <c r="J8" s="31"/>
      <c r="K8" s="31"/>
      <c r="L8" s="31"/>
      <c r="M8" s="31"/>
    </row>
    <row r="9" spans="1:13" ht="15.75" x14ac:dyDescent="0.25">
      <c r="A9" s="237" t="s">
        <v>69</v>
      </c>
      <c r="B9" s="237"/>
      <c r="C9" s="237"/>
      <c r="D9" s="237"/>
      <c r="E9" s="237"/>
      <c r="F9" s="237"/>
      <c r="G9" s="237"/>
      <c r="H9" s="31"/>
      <c r="I9" s="31"/>
      <c r="J9" s="31"/>
      <c r="K9" s="31"/>
      <c r="L9" s="31"/>
      <c r="M9" s="31"/>
    </row>
    <row r="10" spans="1:13" ht="15.75" x14ac:dyDescent="0.25">
      <c r="A10" s="237" t="s">
        <v>47</v>
      </c>
      <c r="B10" s="237"/>
      <c r="C10" s="237"/>
      <c r="D10" s="237"/>
      <c r="E10" s="237"/>
      <c r="F10" s="237"/>
      <c r="G10" s="237"/>
      <c r="H10" s="31"/>
      <c r="I10" s="31"/>
      <c r="J10" s="31"/>
      <c r="K10" s="31"/>
      <c r="L10" s="31"/>
      <c r="M10" s="31"/>
    </row>
    <row r="11" spans="1:13" ht="15.75" customHeight="1" x14ac:dyDescent="0.25">
      <c r="A11" s="242" t="s">
        <v>4</v>
      </c>
      <c r="B11" s="65">
        <v>1010000</v>
      </c>
      <c r="C11" s="259"/>
      <c r="D11" s="249" t="s">
        <v>251</v>
      </c>
      <c r="E11" s="249"/>
      <c r="F11" s="249"/>
      <c r="G11" s="249"/>
      <c r="H11" s="31"/>
      <c r="I11" s="31"/>
      <c r="J11" s="31"/>
      <c r="K11" s="31"/>
      <c r="L11" s="31"/>
      <c r="M11" s="31"/>
    </row>
    <row r="12" spans="1:13" ht="11.25" customHeight="1" x14ac:dyDescent="0.25">
      <c r="A12" s="242"/>
      <c r="B12" s="67" t="s">
        <v>5</v>
      </c>
      <c r="C12" s="259"/>
      <c r="D12" s="248" t="s">
        <v>43</v>
      </c>
      <c r="E12" s="248"/>
      <c r="F12" s="248"/>
      <c r="G12" s="248"/>
      <c r="H12" s="31"/>
      <c r="I12" s="31"/>
      <c r="J12" s="31"/>
      <c r="K12" s="31"/>
      <c r="L12" s="31"/>
      <c r="M12" s="31"/>
    </row>
    <row r="13" spans="1:13" ht="15.75" customHeight="1" x14ac:dyDescent="0.25">
      <c r="A13" s="242" t="s">
        <v>6</v>
      </c>
      <c r="B13" s="65">
        <v>1010000</v>
      </c>
      <c r="C13" s="259"/>
      <c r="D13" s="249" t="s">
        <v>251</v>
      </c>
      <c r="E13" s="249"/>
      <c r="F13" s="249"/>
      <c r="G13" s="249"/>
      <c r="H13" s="31"/>
      <c r="I13" s="31"/>
      <c r="J13" s="31"/>
      <c r="K13" s="31"/>
      <c r="L13" s="31"/>
      <c r="M13" s="31"/>
    </row>
    <row r="14" spans="1:13" ht="11.25" customHeight="1" x14ac:dyDescent="0.25">
      <c r="A14" s="242"/>
      <c r="B14" s="67" t="s">
        <v>5</v>
      </c>
      <c r="C14" s="259"/>
      <c r="D14" s="260" t="s">
        <v>42</v>
      </c>
      <c r="E14" s="260"/>
      <c r="F14" s="260"/>
      <c r="G14" s="260"/>
      <c r="H14" s="31"/>
      <c r="I14" s="31"/>
      <c r="J14" s="31"/>
      <c r="K14" s="31"/>
      <c r="L14" s="31"/>
      <c r="M14" s="31"/>
    </row>
    <row r="15" spans="1:13" ht="32.25" customHeight="1" x14ac:dyDescent="0.25">
      <c r="A15" s="242" t="s">
        <v>7</v>
      </c>
      <c r="B15" s="65">
        <v>1011100</v>
      </c>
      <c r="C15" s="69" t="s">
        <v>110</v>
      </c>
      <c r="D15" s="261" t="s">
        <v>70</v>
      </c>
      <c r="E15" s="261"/>
      <c r="F15" s="261"/>
      <c r="G15" s="261"/>
      <c r="H15" s="32"/>
      <c r="I15" s="32"/>
      <c r="J15" s="32"/>
      <c r="K15" s="32"/>
      <c r="L15" s="32"/>
      <c r="M15" s="31"/>
    </row>
    <row r="16" spans="1:13" ht="11.25" customHeight="1" x14ac:dyDescent="0.25">
      <c r="A16" s="242"/>
      <c r="B16" s="8" t="s">
        <v>5</v>
      </c>
      <c r="C16" s="8" t="s">
        <v>8</v>
      </c>
      <c r="D16" s="248" t="s">
        <v>44</v>
      </c>
      <c r="E16" s="248"/>
      <c r="F16" s="248"/>
      <c r="G16" s="248"/>
      <c r="H16" s="31"/>
      <c r="I16" s="31"/>
      <c r="J16" s="31"/>
      <c r="K16" s="31"/>
      <c r="L16" s="31"/>
      <c r="M16" s="31"/>
    </row>
    <row r="17" spans="1:13" ht="33" customHeight="1" x14ac:dyDescent="0.25">
      <c r="A17" s="17" t="s">
        <v>9</v>
      </c>
      <c r="B17" s="258" t="s">
        <v>111</v>
      </c>
      <c r="C17" s="258"/>
      <c r="D17" s="258"/>
      <c r="E17" s="258"/>
      <c r="F17" s="258"/>
      <c r="G17" s="258"/>
      <c r="H17" s="31"/>
      <c r="I17" s="31"/>
      <c r="J17" s="31"/>
      <c r="K17" s="31"/>
      <c r="L17" s="31"/>
      <c r="M17" s="31"/>
    </row>
    <row r="18" spans="1:13" ht="15.75" x14ac:dyDescent="0.25">
      <c r="A18" s="17" t="s">
        <v>10</v>
      </c>
      <c r="B18" s="241" t="s">
        <v>50</v>
      </c>
      <c r="C18" s="241"/>
      <c r="D18" s="241"/>
      <c r="E18" s="241"/>
      <c r="F18" s="241"/>
      <c r="G18" s="241"/>
      <c r="H18" s="31"/>
      <c r="I18" s="31"/>
      <c r="J18" s="31"/>
      <c r="K18" s="31"/>
      <c r="L18" s="31"/>
      <c r="M18" s="31"/>
    </row>
    <row r="19" spans="1:13" ht="27.75" customHeight="1" x14ac:dyDescent="0.25">
      <c r="A19" s="17"/>
      <c r="B19" s="238" t="s">
        <v>51</v>
      </c>
      <c r="C19" s="238"/>
      <c r="D19" s="238"/>
      <c r="E19" s="238"/>
      <c r="F19" s="238"/>
      <c r="G19" s="238"/>
      <c r="H19" s="31"/>
      <c r="I19" s="31"/>
      <c r="J19" s="31"/>
      <c r="K19" s="31"/>
      <c r="L19" s="31"/>
      <c r="M19" s="31"/>
    </row>
    <row r="20" spans="1:13" ht="15.75" x14ac:dyDescent="0.25">
      <c r="A20" s="17" t="s">
        <v>11</v>
      </c>
      <c r="B20" s="241" t="s">
        <v>73</v>
      </c>
      <c r="C20" s="241"/>
      <c r="D20" s="241"/>
      <c r="E20" s="241"/>
      <c r="F20" s="241"/>
      <c r="G20" s="241"/>
      <c r="H20" s="31"/>
      <c r="I20" s="31"/>
      <c r="J20" s="31"/>
      <c r="K20" s="31"/>
      <c r="L20" s="31"/>
      <c r="M20" s="31"/>
    </row>
    <row r="21" spans="1:13" ht="15.75" x14ac:dyDescent="0.25">
      <c r="A21" s="17"/>
      <c r="B21" s="239" t="s">
        <v>72</v>
      </c>
      <c r="C21" s="239"/>
      <c r="D21" s="239"/>
      <c r="E21" s="239"/>
      <c r="F21" s="239"/>
      <c r="G21" s="239"/>
    </row>
    <row r="22" spans="1:13" ht="18.75" customHeight="1" x14ac:dyDescent="0.25">
      <c r="A22" s="17" t="s">
        <v>12</v>
      </c>
      <c r="B22" s="254" t="s">
        <v>13</v>
      </c>
      <c r="C22" s="254"/>
      <c r="D22" s="254"/>
    </row>
    <row r="23" spans="1:13" ht="15.75" x14ac:dyDescent="0.25">
      <c r="A23" s="20" t="s">
        <v>14</v>
      </c>
      <c r="B23" s="255" t="s">
        <v>15</v>
      </c>
      <c r="C23" s="255"/>
      <c r="D23" s="255"/>
      <c r="E23" s="255"/>
      <c r="F23" s="255"/>
      <c r="G23" s="255"/>
    </row>
    <row r="24" spans="1:13" ht="15.75" x14ac:dyDescent="0.25">
      <c r="A24" s="20">
        <v>1</v>
      </c>
      <c r="B24" s="257" t="s">
        <v>75</v>
      </c>
      <c r="C24" s="257"/>
      <c r="D24" s="257"/>
      <c r="E24" s="257"/>
      <c r="F24" s="257"/>
      <c r="G24" s="257"/>
    </row>
    <row r="25" spans="1:13" ht="15.75" x14ac:dyDescent="0.25">
      <c r="A25" s="20"/>
      <c r="B25" s="255"/>
      <c r="C25" s="255"/>
      <c r="D25" s="255"/>
      <c r="E25" s="255"/>
      <c r="F25" s="255"/>
      <c r="G25" s="255"/>
    </row>
    <row r="26" spans="1:13" ht="7.5" customHeight="1" x14ac:dyDescent="0.25">
      <c r="A26" s="3"/>
    </row>
    <row r="27" spans="1:13" ht="15.75" customHeight="1" x14ac:dyDescent="0.25">
      <c r="A27" s="17" t="s">
        <v>16</v>
      </c>
      <c r="B27" s="241" t="s">
        <v>17</v>
      </c>
      <c r="C27" s="241"/>
      <c r="D27" s="241"/>
      <c r="E27" s="241"/>
      <c r="F27" s="24" t="s">
        <v>18</v>
      </c>
      <c r="G27" s="19"/>
    </row>
    <row r="28" spans="1:13" ht="43.5" customHeight="1" x14ac:dyDescent="0.25">
      <c r="A28" s="20" t="s">
        <v>14</v>
      </c>
      <c r="B28" s="20" t="s">
        <v>19</v>
      </c>
      <c r="C28" s="20" t="s">
        <v>20</v>
      </c>
      <c r="D28" s="20" t="s">
        <v>21</v>
      </c>
      <c r="E28" s="20" t="s">
        <v>22</v>
      </c>
      <c r="F28" s="20" t="s">
        <v>23</v>
      </c>
    </row>
    <row r="29" spans="1:13" x14ac:dyDescent="0.25">
      <c r="A29" s="23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</row>
    <row r="30" spans="1:13" ht="48" customHeight="1" x14ac:dyDescent="0.25">
      <c r="A30" s="20">
        <v>1</v>
      </c>
      <c r="B30" s="22" t="str">
        <f>B24</f>
        <v>Забезпечення надання початкової музичної освіти,  освіти з образотворчого мистецтва та художнього промислу</v>
      </c>
      <c r="C30" s="58">
        <v>25179200</v>
      </c>
      <c r="D30" s="59">
        <v>1464000</v>
      </c>
      <c r="E30" s="59"/>
      <c r="F30" s="59">
        <f>C30+D30</f>
        <v>26643200</v>
      </c>
    </row>
    <row r="31" spans="1:13" ht="15.75" x14ac:dyDescent="0.25">
      <c r="A31" s="20"/>
      <c r="B31" s="20"/>
      <c r="C31" s="20"/>
      <c r="D31" s="20"/>
      <c r="E31" s="20"/>
      <c r="F31" s="20"/>
    </row>
    <row r="32" spans="1:13" ht="15.75" x14ac:dyDescent="0.25">
      <c r="A32" s="255" t="s">
        <v>23</v>
      </c>
      <c r="B32" s="255"/>
      <c r="C32" s="59">
        <f>SUM(C30:C31)</f>
        <v>25179200</v>
      </c>
      <c r="D32" s="59">
        <f>SUM(D30:D31)</f>
        <v>1464000</v>
      </c>
      <c r="E32" s="59">
        <f>SUM(E30:E31)</f>
        <v>0</v>
      </c>
      <c r="F32" s="59">
        <f>SUM(F30:F31)</f>
        <v>26643200</v>
      </c>
    </row>
    <row r="33" spans="1:7" ht="15" customHeight="1" x14ac:dyDescent="0.25">
      <c r="A33" s="3"/>
    </row>
    <row r="34" spans="1:7" ht="15.75" customHeight="1" x14ac:dyDescent="0.25">
      <c r="A34" s="17" t="s">
        <v>24</v>
      </c>
      <c r="B34" s="242" t="s">
        <v>25</v>
      </c>
      <c r="C34" s="242"/>
      <c r="D34" s="242"/>
      <c r="E34" s="242"/>
      <c r="F34" s="242"/>
      <c r="G34" s="19" t="s">
        <v>18</v>
      </c>
    </row>
    <row r="35" spans="1:7" ht="31.5" x14ac:dyDescent="0.25">
      <c r="B35" s="20" t="s">
        <v>26</v>
      </c>
      <c r="C35" s="20" t="s">
        <v>20</v>
      </c>
      <c r="D35" s="20" t="s">
        <v>21</v>
      </c>
      <c r="E35" s="20" t="s">
        <v>23</v>
      </c>
    </row>
    <row r="36" spans="1:7" ht="9" customHeight="1" x14ac:dyDescent="0.25">
      <c r="B36" s="62">
        <v>1</v>
      </c>
      <c r="C36" s="62">
        <v>2</v>
      </c>
      <c r="D36" s="62">
        <v>3</v>
      </c>
      <c r="E36" s="62">
        <v>4</v>
      </c>
    </row>
    <row r="37" spans="1:7" ht="15.75" x14ac:dyDescent="0.25">
      <c r="B37" s="10" t="s">
        <v>23</v>
      </c>
      <c r="C37" s="10"/>
      <c r="D37" s="10"/>
      <c r="E37" s="10"/>
    </row>
    <row r="38" spans="1:7" ht="10.5" customHeight="1" x14ac:dyDescent="0.25">
      <c r="A38" s="3"/>
    </row>
    <row r="39" spans="1:7" ht="15.75" x14ac:dyDescent="0.25">
      <c r="A39" s="17" t="s">
        <v>27</v>
      </c>
      <c r="B39" s="241" t="s">
        <v>28</v>
      </c>
      <c r="C39" s="241"/>
      <c r="D39" s="241"/>
      <c r="E39" s="241"/>
      <c r="F39" s="241"/>
      <c r="G39" s="241"/>
    </row>
    <row r="40" spans="1:7" ht="35.25" customHeight="1" x14ac:dyDescent="0.25">
      <c r="A40" s="20" t="s">
        <v>14</v>
      </c>
      <c r="B40" s="20" t="s">
        <v>29</v>
      </c>
      <c r="C40" s="20" t="s">
        <v>30</v>
      </c>
      <c r="D40" s="20" t="s">
        <v>31</v>
      </c>
      <c r="E40" s="20" t="s">
        <v>20</v>
      </c>
      <c r="F40" s="20" t="s">
        <v>21</v>
      </c>
      <c r="G40" s="20" t="s">
        <v>23</v>
      </c>
    </row>
    <row r="41" spans="1:7" x14ac:dyDescent="0.25">
      <c r="A41" s="23">
        <v>1</v>
      </c>
      <c r="B41" s="23">
        <v>2</v>
      </c>
      <c r="C41" s="23">
        <v>3</v>
      </c>
      <c r="D41" s="23">
        <v>4</v>
      </c>
      <c r="E41" s="23">
        <v>5</v>
      </c>
      <c r="F41" s="23">
        <v>6</v>
      </c>
      <c r="G41" s="23">
        <v>7</v>
      </c>
    </row>
    <row r="42" spans="1:7" ht="18" customHeight="1" x14ac:dyDescent="0.25">
      <c r="A42" s="20">
        <v>1</v>
      </c>
      <c r="B42" s="250" t="str">
        <f>B30</f>
        <v>Забезпечення надання початкової музичної освіти,  освіти з образотворчого мистецтва та художнього промислу</v>
      </c>
      <c r="C42" s="251"/>
      <c r="D42" s="251"/>
      <c r="E42" s="251"/>
      <c r="F42" s="251"/>
      <c r="G42" s="252"/>
    </row>
    <row r="43" spans="1:7" ht="15.75" x14ac:dyDescent="0.25">
      <c r="A43" s="20">
        <v>1</v>
      </c>
      <c r="B43" s="10" t="s">
        <v>32</v>
      </c>
      <c r="C43" s="20"/>
      <c r="D43" s="20"/>
      <c r="E43" s="119"/>
      <c r="F43" s="119"/>
      <c r="G43" s="119"/>
    </row>
    <row r="44" spans="1:7" ht="15.75" x14ac:dyDescent="0.25">
      <c r="A44" s="20"/>
      <c r="B44" s="34" t="s">
        <v>76</v>
      </c>
      <c r="C44" s="35" t="s">
        <v>77</v>
      </c>
      <c r="D44" s="37" t="s">
        <v>78</v>
      </c>
      <c r="E44" s="211">
        <v>4</v>
      </c>
      <c r="F44" s="211"/>
      <c r="G44" s="39">
        <f>E44+F44</f>
        <v>4</v>
      </c>
    </row>
    <row r="45" spans="1:7" ht="15.75" x14ac:dyDescent="0.25">
      <c r="A45" s="20"/>
      <c r="B45" s="36" t="s">
        <v>79</v>
      </c>
      <c r="C45" s="37" t="s">
        <v>77</v>
      </c>
      <c r="D45" s="37" t="s">
        <v>78</v>
      </c>
      <c r="E45" s="212">
        <v>3</v>
      </c>
      <c r="F45" s="212"/>
      <c r="G45" s="39">
        <f t="shared" ref="G45:G54" si="0">E45+F45</f>
        <v>3</v>
      </c>
    </row>
    <row r="46" spans="1:7" ht="15.75" x14ac:dyDescent="0.25">
      <c r="A46" s="20"/>
      <c r="B46" s="36" t="s">
        <v>80</v>
      </c>
      <c r="C46" s="37" t="s">
        <v>77</v>
      </c>
      <c r="D46" s="37" t="s">
        <v>78</v>
      </c>
      <c r="E46" s="212">
        <v>1</v>
      </c>
      <c r="F46" s="212"/>
      <c r="G46" s="39">
        <f t="shared" si="0"/>
        <v>1</v>
      </c>
    </row>
    <row r="47" spans="1:7" ht="15.75" x14ac:dyDescent="0.25">
      <c r="A47" s="20"/>
      <c r="B47" s="36" t="s">
        <v>81</v>
      </c>
      <c r="C47" s="37" t="s">
        <v>77</v>
      </c>
      <c r="D47" s="37" t="s">
        <v>82</v>
      </c>
      <c r="E47" s="213">
        <f>E52+E51+E50+E49+E48</f>
        <v>226.25</v>
      </c>
      <c r="F47" s="213">
        <f>F52+F51+F50+F49+F48</f>
        <v>18</v>
      </c>
      <c r="G47" s="40">
        <f t="shared" si="0"/>
        <v>244.25</v>
      </c>
    </row>
    <row r="48" spans="1:7" ht="15.75" x14ac:dyDescent="0.25">
      <c r="A48" s="20"/>
      <c r="B48" s="38" t="s">
        <v>83</v>
      </c>
      <c r="C48" s="37" t="s">
        <v>77</v>
      </c>
      <c r="D48" s="37" t="s">
        <v>82</v>
      </c>
      <c r="E48" s="214">
        <v>12</v>
      </c>
      <c r="F48" s="214"/>
      <c r="G48" s="39">
        <f t="shared" si="0"/>
        <v>12</v>
      </c>
    </row>
    <row r="49" spans="1:8" ht="15.75" x14ac:dyDescent="0.25">
      <c r="A49" s="20"/>
      <c r="B49" s="38" t="s">
        <v>84</v>
      </c>
      <c r="C49" s="37" t="s">
        <v>77</v>
      </c>
      <c r="D49" s="37" t="s">
        <v>82</v>
      </c>
      <c r="E49" s="215">
        <v>185.5</v>
      </c>
      <c r="F49" s="214">
        <v>18</v>
      </c>
      <c r="G49" s="41">
        <f t="shared" si="0"/>
        <v>203.5</v>
      </c>
    </row>
    <row r="50" spans="1:8" ht="15.75" x14ac:dyDescent="0.25">
      <c r="A50" s="20"/>
      <c r="B50" s="38" t="s">
        <v>85</v>
      </c>
      <c r="C50" s="37" t="s">
        <v>77</v>
      </c>
      <c r="D50" s="37" t="s">
        <v>82</v>
      </c>
      <c r="E50" s="215">
        <v>1.5</v>
      </c>
      <c r="F50" s="214"/>
      <c r="G50" s="41">
        <f t="shared" si="0"/>
        <v>1.5</v>
      </c>
    </row>
    <row r="51" spans="1:8" ht="15.75" x14ac:dyDescent="0.25">
      <c r="A51" s="20"/>
      <c r="B51" s="38" t="s">
        <v>86</v>
      </c>
      <c r="C51" s="37" t="s">
        <v>77</v>
      </c>
      <c r="D51" s="37" t="s">
        <v>82</v>
      </c>
      <c r="E51" s="216">
        <v>23.25</v>
      </c>
      <c r="F51" s="214"/>
      <c r="G51" s="40">
        <f t="shared" si="0"/>
        <v>23.25</v>
      </c>
    </row>
    <row r="52" spans="1:8" ht="15.75" customHeight="1" x14ac:dyDescent="0.25">
      <c r="A52" s="20"/>
      <c r="B52" s="38" t="s">
        <v>105</v>
      </c>
      <c r="C52" s="37" t="s">
        <v>77</v>
      </c>
      <c r="D52" s="37" t="s">
        <v>82</v>
      </c>
      <c r="E52" s="217">
        <v>4</v>
      </c>
      <c r="F52" s="214"/>
      <c r="G52" s="39">
        <f t="shared" si="0"/>
        <v>4</v>
      </c>
    </row>
    <row r="53" spans="1:8" ht="30" x14ac:dyDescent="0.25">
      <c r="A53" s="20"/>
      <c r="B53" s="38" t="s">
        <v>87</v>
      </c>
      <c r="C53" s="37" t="s">
        <v>77</v>
      </c>
      <c r="D53" s="37" t="s">
        <v>82</v>
      </c>
      <c r="E53" s="217">
        <v>15</v>
      </c>
      <c r="F53" s="214"/>
      <c r="G53" s="39">
        <f t="shared" si="0"/>
        <v>15</v>
      </c>
    </row>
    <row r="54" spans="1:8" ht="15.75" x14ac:dyDescent="0.25">
      <c r="A54" s="20"/>
      <c r="B54" s="38" t="s">
        <v>88</v>
      </c>
      <c r="C54" s="37" t="s">
        <v>77</v>
      </c>
      <c r="D54" s="37" t="s">
        <v>78</v>
      </c>
      <c r="E54" s="217">
        <v>132</v>
      </c>
      <c r="F54" s="214"/>
      <c r="G54" s="39">
        <f t="shared" si="0"/>
        <v>132</v>
      </c>
    </row>
    <row r="55" spans="1:8" ht="27" customHeight="1" x14ac:dyDescent="0.25">
      <c r="A55" s="20"/>
      <c r="B55" s="38" t="s">
        <v>89</v>
      </c>
      <c r="C55" s="37" t="s">
        <v>63</v>
      </c>
      <c r="D55" s="37" t="s">
        <v>90</v>
      </c>
      <c r="E55" s="218">
        <f>SUM(E56:E58)</f>
        <v>25179200</v>
      </c>
      <c r="F55" s="219"/>
      <c r="G55" s="60">
        <f>G56+G57</f>
        <v>26643200</v>
      </c>
    </row>
    <row r="56" spans="1:8" ht="30" x14ac:dyDescent="0.25">
      <c r="A56" s="61"/>
      <c r="B56" s="38" t="s">
        <v>91</v>
      </c>
      <c r="C56" s="37" t="s">
        <v>63</v>
      </c>
      <c r="D56" s="37" t="s">
        <v>90</v>
      </c>
      <c r="E56" s="218">
        <v>25179200</v>
      </c>
      <c r="F56" s="219"/>
      <c r="G56" s="60">
        <f>E56+F56</f>
        <v>25179200</v>
      </c>
    </row>
    <row r="57" spans="1:8" ht="30" x14ac:dyDescent="0.25">
      <c r="A57" s="20"/>
      <c r="B57" s="38" t="s">
        <v>92</v>
      </c>
      <c r="C57" s="37" t="s">
        <v>63</v>
      </c>
      <c r="D57" s="37" t="s">
        <v>90</v>
      </c>
      <c r="E57" s="219">
        <f>F35</f>
        <v>0</v>
      </c>
      <c r="F57" s="219">
        <v>1464000</v>
      </c>
      <c r="G57" s="60">
        <f>E57+F57</f>
        <v>1464000</v>
      </c>
    </row>
    <row r="58" spans="1:8" ht="14.25" customHeight="1" x14ac:dyDescent="0.25">
      <c r="A58" s="20"/>
      <c r="B58" s="38" t="s">
        <v>93</v>
      </c>
      <c r="C58" s="37" t="s">
        <v>63</v>
      </c>
      <c r="D58" s="37" t="s">
        <v>90</v>
      </c>
      <c r="E58" s="219"/>
      <c r="F58" s="219">
        <v>1461000</v>
      </c>
      <c r="G58" s="60">
        <f>E58+F58</f>
        <v>1461000</v>
      </c>
    </row>
    <row r="59" spans="1:8" ht="18" customHeight="1" x14ac:dyDescent="0.25">
      <c r="A59" s="20">
        <v>2</v>
      </c>
      <c r="B59" s="10" t="s">
        <v>33</v>
      </c>
      <c r="C59" s="20"/>
      <c r="D59" s="119"/>
      <c r="E59" s="119"/>
      <c r="F59" s="119"/>
      <c r="G59" s="119"/>
    </row>
    <row r="60" spans="1:8" ht="45" x14ac:dyDescent="0.25">
      <c r="A60" s="20"/>
      <c r="B60" s="42" t="s">
        <v>94</v>
      </c>
      <c r="C60" s="43" t="s">
        <v>95</v>
      </c>
      <c r="D60" s="43" t="s">
        <v>78</v>
      </c>
      <c r="E60" s="48">
        <v>1318</v>
      </c>
      <c r="F60" s="49">
        <v>152</v>
      </c>
      <c r="G60" s="50">
        <f>E60+F60</f>
        <v>1470</v>
      </c>
    </row>
    <row r="61" spans="1:8" ht="30" x14ac:dyDescent="0.25">
      <c r="A61" s="20"/>
      <c r="B61" s="42" t="s">
        <v>96</v>
      </c>
      <c r="C61" s="43" t="s">
        <v>95</v>
      </c>
      <c r="D61" s="43" t="s">
        <v>78</v>
      </c>
      <c r="E61" s="48">
        <v>350</v>
      </c>
      <c r="F61" s="49"/>
      <c r="G61" s="50">
        <f>E61+F61</f>
        <v>350</v>
      </c>
    </row>
    <row r="62" spans="1:8" ht="15" customHeight="1" x14ac:dyDescent="0.25">
      <c r="A62" s="20">
        <v>3</v>
      </c>
      <c r="B62" s="10" t="s">
        <v>34</v>
      </c>
      <c r="C62" s="20"/>
      <c r="D62" s="119"/>
      <c r="E62" s="119"/>
      <c r="F62" s="119"/>
      <c r="G62" s="52"/>
      <c r="H62" s="31"/>
    </row>
    <row r="63" spans="1:8" ht="30" x14ac:dyDescent="0.25">
      <c r="A63" s="20"/>
      <c r="B63" s="45" t="s">
        <v>97</v>
      </c>
      <c r="C63" s="37" t="s">
        <v>95</v>
      </c>
      <c r="D63" s="37" t="s">
        <v>98</v>
      </c>
      <c r="E63" s="53">
        <f>E60/E49</f>
        <v>7.105121293800539</v>
      </c>
      <c r="F63" s="54">
        <f>F60/F49</f>
        <v>8.4444444444444446</v>
      </c>
      <c r="G63" s="41">
        <f>G60/G49</f>
        <v>7.2235872235872236</v>
      </c>
      <c r="H63" s="31"/>
    </row>
    <row r="64" spans="1:8" ht="45" x14ac:dyDescent="0.25">
      <c r="A64" s="20"/>
      <c r="B64" s="46" t="s">
        <v>99</v>
      </c>
      <c r="C64" s="37" t="s">
        <v>100</v>
      </c>
      <c r="D64" s="37" t="s">
        <v>98</v>
      </c>
      <c r="E64" s="41"/>
      <c r="F64" s="220"/>
      <c r="G64" s="41">
        <f>G55/G60</f>
        <v>18124.625850340137</v>
      </c>
      <c r="H64" s="31"/>
    </row>
    <row r="65" spans="1:8" ht="30" x14ac:dyDescent="0.25">
      <c r="A65" s="10"/>
      <c r="B65" s="46" t="s">
        <v>101</v>
      </c>
      <c r="C65" s="37" t="s">
        <v>100</v>
      </c>
      <c r="D65" s="37" t="s">
        <v>98</v>
      </c>
      <c r="E65" s="41"/>
      <c r="F65" s="51">
        <f>F58/E60</f>
        <v>1108.4977238239758</v>
      </c>
      <c r="G65" s="41">
        <f>E65+F65</f>
        <v>1108.4977238239758</v>
      </c>
      <c r="H65" s="31"/>
    </row>
    <row r="66" spans="1:8" ht="15.75" x14ac:dyDescent="0.25">
      <c r="A66" s="20">
        <v>4</v>
      </c>
      <c r="B66" s="10" t="s">
        <v>35</v>
      </c>
      <c r="C66" s="20"/>
      <c r="D66" s="20"/>
      <c r="E66" s="202"/>
      <c r="F66" s="202"/>
      <c r="G66" s="202"/>
      <c r="H66" s="31"/>
    </row>
    <row r="67" spans="1:8" ht="67.5" customHeight="1" x14ac:dyDescent="0.25">
      <c r="A67" s="20"/>
      <c r="B67" s="25" t="s">
        <v>102</v>
      </c>
      <c r="C67" s="47" t="s">
        <v>68</v>
      </c>
      <c r="D67" s="37" t="s">
        <v>98</v>
      </c>
      <c r="E67" s="63"/>
      <c r="F67" s="63"/>
      <c r="G67" s="63">
        <v>0.7</v>
      </c>
    </row>
    <row r="68" spans="1:8" ht="51.75" x14ac:dyDescent="0.25">
      <c r="A68" s="20"/>
      <c r="B68" s="25" t="s">
        <v>103</v>
      </c>
      <c r="C68" s="47" t="s">
        <v>68</v>
      </c>
      <c r="D68" s="37" t="s">
        <v>98</v>
      </c>
      <c r="E68" s="63"/>
      <c r="F68" s="63"/>
      <c r="G68" s="64">
        <f>G58/G55*100</f>
        <v>5.4835755464809033</v>
      </c>
    </row>
    <row r="69" spans="1:8" ht="15.75" x14ac:dyDescent="0.25">
      <c r="A69" s="33"/>
      <c r="B69" s="55"/>
      <c r="C69" s="56"/>
      <c r="D69" s="57"/>
    </row>
    <row r="70" spans="1:8" ht="15.75" customHeight="1" x14ac:dyDescent="0.25">
      <c r="A70" s="241" t="s">
        <v>36</v>
      </c>
      <c r="B70" s="241"/>
      <c r="C70" s="241"/>
      <c r="D70" s="19"/>
    </row>
    <row r="71" spans="1:8" ht="15.75" customHeight="1" x14ac:dyDescent="0.25">
      <c r="A71" s="241" t="s">
        <v>37</v>
      </c>
      <c r="B71" s="241"/>
      <c r="C71" s="241"/>
      <c r="D71" s="12"/>
      <c r="E71" s="11"/>
      <c r="F71" s="253" t="s">
        <v>106</v>
      </c>
      <c r="G71" s="253"/>
    </row>
    <row r="72" spans="1:8" ht="14.25" customHeight="1" x14ac:dyDescent="0.25">
      <c r="A72" s="5"/>
      <c r="B72" s="19"/>
      <c r="D72" s="18" t="s">
        <v>38</v>
      </c>
      <c r="F72" s="245" t="s">
        <v>39</v>
      </c>
      <c r="G72" s="245"/>
    </row>
    <row r="73" spans="1:8" ht="14.25" customHeight="1" x14ac:dyDescent="0.25">
      <c r="A73" s="241" t="s">
        <v>40</v>
      </c>
      <c r="B73" s="241"/>
      <c r="C73" s="241"/>
      <c r="D73" s="17"/>
    </row>
    <row r="74" spans="1:8" ht="15.75" customHeight="1" x14ac:dyDescent="0.25">
      <c r="A74" s="241" t="s">
        <v>41</v>
      </c>
      <c r="B74" s="241"/>
      <c r="C74" s="241"/>
      <c r="D74" s="12"/>
      <c r="E74" s="11"/>
      <c r="F74" s="253" t="s">
        <v>107</v>
      </c>
      <c r="G74" s="253"/>
    </row>
    <row r="75" spans="1:8" ht="13.5" customHeight="1" x14ac:dyDescent="0.25">
      <c r="A75" s="19"/>
      <c r="B75" s="21"/>
      <c r="C75" s="17"/>
      <c r="D75" s="18" t="s">
        <v>38</v>
      </c>
      <c r="F75" s="245" t="s">
        <v>39</v>
      </c>
      <c r="G75" s="245"/>
    </row>
    <row r="76" spans="1:8" ht="15.75" x14ac:dyDescent="0.25">
      <c r="B76" s="17"/>
    </row>
  </sheetData>
  <mergeCells count="42">
    <mergeCell ref="E2:G2"/>
    <mergeCell ref="E3:G3"/>
    <mergeCell ref="E4:G4"/>
    <mergeCell ref="E6:G6"/>
    <mergeCell ref="E7:G7"/>
    <mergeCell ref="E8:G8"/>
    <mergeCell ref="A9:G9"/>
    <mergeCell ref="A10:G10"/>
    <mergeCell ref="A11:A12"/>
    <mergeCell ref="C11:C12"/>
    <mergeCell ref="D11:G11"/>
    <mergeCell ref="D12:G12"/>
    <mergeCell ref="A13:A14"/>
    <mergeCell ref="C13:C14"/>
    <mergeCell ref="D13:G13"/>
    <mergeCell ref="D14:G14"/>
    <mergeCell ref="A15:A16"/>
    <mergeCell ref="D15:G15"/>
    <mergeCell ref="D16:G16"/>
    <mergeCell ref="B17:G17"/>
    <mergeCell ref="B18:G18"/>
    <mergeCell ref="B19:G19"/>
    <mergeCell ref="B20:G20"/>
    <mergeCell ref="B21:G21"/>
    <mergeCell ref="B22:D22"/>
    <mergeCell ref="F71:G71"/>
    <mergeCell ref="F72:G72"/>
    <mergeCell ref="B23:G23"/>
    <mergeCell ref="B24:G24"/>
    <mergeCell ref="B25:G25"/>
    <mergeCell ref="B27:E27"/>
    <mergeCell ref="A32:B32"/>
    <mergeCell ref="F74:G74"/>
    <mergeCell ref="F75:G75"/>
    <mergeCell ref="E1:F1"/>
    <mergeCell ref="A70:C70"/>
    <mergeCell ref="A71:C71"/>
    <mergeCell ref="A73:C73"/>
    <mergeCell ref="A74:C74"/>
    <mergeCell ref="B34:F34"/>
    <mergeCell ref="B39:G39"/>
    <mergeCell ref="B42:G42"/>
  </mergeCells>
  <pageMargins left="0" right="0" top="0.11811023622047245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72"/>
  <sheetViews>
    <sheetView tabSelected="1" workbookViewId="0">
      <selection activeCell="B62" sqref="B62"/>
    </sheetView>
  </sheetViews>
  <sheetFormatPr defaultColWidth="21.5703125" defaultRowHeight="15" x14ac:dyDescent="0.25"/>
  <cols>
    <col min="1" max="1" width="5.7109375" style="4" customWidth="1"/>
    <col min="2" max="2" width="34.7109375" style="4" customWidth="1"/>
    <col min="3" max="3" width="16.140625" style="4" customWidth="1"/>
    <col min="4" max="4" width="18" style="4" customWidth="1"/>
    <col min="5" max="5" width="16" style="4" customWidth="1"/>
    <col min="6" max="6" width="21.5703125" style="4"/>
    <col min="7" max="7" width="23.140625" style="4" customWidth="1"/>
    <col min="8" max="16384" width="21.5703125" style="4"/>
  </cols>
  <sheetData>
    <row r="1" spans="1:13" ht="11.25" customHeight="1" x14ac:dyDescent="0.25">
      <c r="A1" s="19"/>
      <c r="E1" s="240" t="s">
        <v>0</v>
      </c>
      <c r="F1" s="240"/>
    </row>
    <row r="2" spans="1:13" ht="15" customHeight="1" x14ac:dyDescent="0.25">
      <c r="A2" s="19"/>
      <c r="E2" s="243" t="s">
        <v>245</v>
      </c>
      <c r="F2" s="243"/>
      <c r="G2" s="243"/>
    </row>
    <row r="3" spans="1:13" ht="13.5" customHeight="1" x14ac:dyDescent="0.25">
      <c r="A3" s="19"/>
      <c r="B3" s="19"/>
      <c r="E3" s="244" t="s">
        <v>45</v>
      </c>
      <c r="F3" s="244"/>
      <c r="G3" s="244"/>
    </row>
    <row r="4" spans="1:13" ht="12" customHeight="1" x14ac:dyDescent="0.25">
      <c r="A4" s="19"/>
      <c r="E4" s="245" t="s">
        <v>1</v>
      </c>
      <c r="F4" s="245"/>
      <c r="G4" s="245"/>
    </row>
    <row r="5" spans="1:13" ht="11.25" customHeight="1" x14ac:dyDescent="0.25">
      <c r="A5" s="19"/>
      <c r="E5" s="118" t="s">
        <v>2</v>
      </c>
    </row>
    <row r="6" spans="1:13" ht="15.75" x14ac:dyDescent="0.25">
      <c r="A6" s="19"/>
      <c r="B6" s="19"/>
      <c r="E6" s="246" t="s">
        <v>46</v>
      </c>
      <c r="F6" s="246"/>
      <c r="G6" s="246"/>
    </row>
    <row r="7" spans="1:13" ht="12.75" customHeight="1" x14ac:dyDescent="0.25">
      <c r="A7" s="19"/>
      <c r="E7" s="245" t="s">
        <v>3</v>
      </c>
      <c r="F7" s="245"/>
      <c r="G7" s="245"/>
    </row>
    <row r="8" spans="1:13" ht="18.75" customHeight="1" x14ac:dyDescent="0.25">
      <c r="A8" s="19"/>
      <c r="E8" s="262" t="s">
        <v>246</v>
      </c>
      <c r="F8" s="262"/>
      <c r="G8" s="262"/>
      <c r="H8" s="31"/>
      <c r="I8" s="31"/>
      <c r="J8" s="31"/>
      <c r="K8" s="31"/>
      <c r="L8" s="31"/>
      <c r="M8" s="31"/>
    </row>
    <row r="9" spans="1:13" ht="15.75" x14ac:dyDescent="0.25">
      <c r="A9" s="237" t="s">
        <v>108</v>
      </c>
      <c r="B9" s="237"/>
      <c r="C9" s="237"/>
      <c r="D9" s="237"/>
      <c r="E9" s="237"/>
      <c r="F9" s="237"/>
      <c r="G9" s="237"/>
      <c r="H9" s="31"/>
      <c r="I9" s="31"/>
      <c r="J9" s="31"/>
      <c r="K9" s="31"/>
      <c r="L9" s="31"/>
      <c r="M9" s="31"/>
    </row>
    <row r="10" spans="1:13" ht="15.75" x14ac:dyDescent="0.25">
      <c r="A10" s="237" t="s">
        <v>47</v>
      </c>
      <c r="B10" s="237"/>
      <c r="C10" s="237"/>
      <c r="D10" s="237"/>
      <c r="E10" s="237"/>
      <c r="F10" s="237"/>
      <c r="G10" s="237"/>
      <c r="H10" s="31"/>
      <c r="I10" s="31"/>
      <c r="J10" s="31"/>
      <c r="K10" s="31"/>
      <c r="L10" s="31"/>
      <c r="M10" s="31"/>
    </row>
    <row r="11" spans="1:13" ht="15.75" customHeight="1" x14ac:dyDescent="0.25">
      <c r="A11" s="242" t="s">
        <v>4</v>
      </c>
      <c r="B11" s="65">
        <v>1010000</v>
      </c>
      <c r="C11" s="259"/>
      <c r="D11" s="249" t="s">
        <v>251</v>
      </c>
      <c r="E11" s="249"/>
      <c r="F11" s="249"/>
      <c r="G11" s="249"/>
      <c r="H11" s="31"/>
      <c r="I11" s="31"/>
      <c r="J11" s="31"/>
      <c r="K11" s="31"/>
      <c r="L11" s="31"/>
      <c r="M11" s="31"/>
    </row>
    <row r="12" spans="1:13" ht="11.25" customHeight="1" x14ac:dyDescent="0.25">
      <c r="A12" s="242"/>
      <c r="B12" s="67" t="s">
        <v>5</v>
      </c>
      <c r="C12" s="259"/>
      <c r="D12" s="248" t="s">
        <v>43</v>
      </c>
      <c r="E12" s="248"/>
      <c r="F12" s="248"/>
      <c r="G12" s="248"/>
      <c r="H12" s="31"/>
      <c r="I12" s="31"/>
      <c r="J12" s="31"/>
      <c r="K12" s="31"/>
      <c r="L12" s="31"/>
      <c r="M12" s="31"/>
    </row>
    <row r="13" spans="1:13" ht="15.75" customHeight="1" x14ac:dyDescent="0.25">
      <c r="A13" s="242" t="s">
        <v>6</v>
      </c>
      <c r="B13" s="65">
        <v>1010000</v>
      </c>
      <c r="C13" s="259"/>
      <c r="D13" s="249" t="s">
        <v>251</v>
      </c>
      <c r="E13" s="249"/>
      <c r="F13" s="249"/>
      <c r="G13" s="249"/>
      <c r="H13" s="31"/>
      <c r="I13" s="31"/>
      <c r="J13" s="31"/>
      <c r="K13" s="31"/>
      <c r="L13" s="31"/>
      <c r="M13" s="31"/>
    </row>
    <row r="14" spans="1:13" ht="11.25" customHeight="1" x14ac:dyDescent="0.25">
      <c r="A14" s="242"/>
      <c r="B14" s="67" t="s">
        <v>5</v>
      </c>
      <c r="C14" s="259"/>
      <c r="D14" s="260" t="s">
        <v>42</v>
      </c>
      <c r="E14" s="260"/>
      <c r="F14" s="260"/>
      <c r="G14" s="260"/>
      <c r="H14" s="31"/>
      <c r="I14" s="31"/>
      <c r="J14" s="31"/>
      <c r="K14" s="31"/>
      <c r="L14" s="31"/>
      <c r="M14" s="31"/>
    </row>
    <row r="15" spans="1:13" ht="23.25" customHeight="1" x14ac:dyDescent="0.25">
      <c r="A15" s="242" t="s">
        <v>7</v>
      </c>
      <c r="B15" s="65">
        <v>1014020</v>
      </c>
      <c r="C15" s="69" t="s">
        <v>113</v>
      </c>
      <c r="D15" s="267" t="s">
        <v>112</v>
      </c>
      <c r="E15" s="267"/>
      <c r="F15" s="267"/>
      <c r="G15" s="267"/>
      <c r="H15" s="32"/>
      <c r="I15" s="32"/>
      <c r="J15" s="32"/>
      <c r="K15" s="32"/>
      <c r="L15" s="32"/>
      <c r="M15" s="31"/>
    </row>
    <row r="16" spans="1:13" ht="11.25" customHeight="1" x14ac:dyDescent="0.25">
      <c r="A16" s="242"/>
      <c r="B16" s="8" t="s">
        <v>5</v>
      </c>
      <c r="C16" s="8" t="s">
        <v>8</v>
      </c>
      <c r="D16" s="248" t="s">
        <v>44</v>
      </c>
      <c r="E16" s="248"/>
      <c r="F16" s="248"/>
      <c r="G16" s="248"/>
      <c r="H16" s="31"/>
      <c r="I16" s="31"/>
      <c r="J16" s="31"/>
      <c r="K16" s="31"/>
      <c r="L16" s="31"/>
      <c r="M16" s="31"/>
    </row>
    <row r="17" spans="1:13" ht="42" customHeight="1" x14ac:dyDescent="0.25">
      <c r="A17" s="17" t="s">
        <v>9</v>
      </c>
      <c r="B17" s="258" t="s">
        <v>114</v>
      </c>
      <c r="C17" s="258"/>
      <c r="D17" s="258"/>
      <c r="E17" s="258"/>
      <c r="F17" s="258"/>
      <c r="G17" s="258"/>
      <c r="H17" s="31"/>
      <c r="I17" s="31"/>
      <c r="J17" s="31"/>
      <c r="K17" s="31"/>
      <c r="L17" s="31"/>
      <c r="M17" s="31"/>
    </row>
    <row r="18" spans="1:13" ht="15.75" x14ac:dyDescent="0.25">
      <c r="A18" s="17" t="s">
        <v>10</v>
      </c>
      <c r="B18" s="241" t="s">
        <v>50</v>
      </c>
      <c r="C18" s="241"/>
      <c r="D18" s="241"/>
      <c r="E18" s="241"/>
      <c r="F18" s="241"/>
      <c r="G18" s="241"/>
      <c r="H18" s="31"/>
      <c r="I18" s="31"/>
      <c r="J18" s="31"/>
      <c r="K18" s="31"/>
      <c r="L18" s="31"/>
      <c r="M18" s="31"/>
    </row>
    <row r="19" spans="1:13" ht="27.75" customHeight="1" x14ac:dyDescent="0.25">
      <c r="A19" s="17"/>
      <c r="B19" s="238" t="s">
        <v>51</v>
      </c>
      <c r="C19" s="238"/>
      <c r="D19" s="238"/>
      <c r="E19" s="238"/>
      <c r="F19" s="238"/>
      <c r="G19" s="238"/>
      <c r="H19" s="31"/>
      <c r="I19" s="31"/>
      <c r="J19" s="31"/>
      <c r="K19" s="31"/>
      <c r="L19" s="31"/>
      <c r="M19" s="31"/>
    </row>
    <row r="20" spans="1:13" ht="15.75" x14ac:dyDescent="0.25">
      <c r="A20" s="17" t="s">
        <v>11</v>
      </c>
      <c r="B20" s="241" t="s">
        <v>73</v>
      </c>
      <c r="C20" s="241"/>
      <c r="D20" s="241"/>
      <c r="E20" s="241"/>
      <c r="F20" s="241"/>
      <c r="G20" s="241"/>
      <c r="H20" s="31"/>
      <c r="I20" s="31"/>
      <c r="J20" s="31"/>
      <c r="K20" s="31"/>
      <c r="L20" s="31"/>
      <c r="M20" s="31"/>
    </row>
    <row r="21" spans="1:13" ht="15.75" customHeight="1" x14ac:dyDescent="0.25">
      <c r="A21" s="263" t="s">
        <v>115</v>
      </c>
      <c r="B21" s="263"/>
      <c r="C21" s="263"/>
      <c r="D21" s="263"/>
      <c r="E21" s="263"/>
      <c r="F21" s="263"/>
      <c r="G21" s="263"/>
    </row>
    <row r="22" spans="1:13" ht="18.75" customHeight="1" x14ac:dyDescent="0.25">
      <c r="A22" s="17" t="s">
        <v>12</v>
      </c>
      <c r="B22" s="254" t="s">
        <v>13</v>
      </c>
      <c r="C22" s="254"/>
      <c r="D22" s="254"/>
    </row>
    <row r="23" spans="1:13" ht="20.25" customHeight="1" x14ac:dyDescent="0.25">
      <c r="A23" s="20" t="s">
        <v>14</v>
      </c>
      <c r="B23" s="255" t="s">
        <v>15</v>
      </c>
      <c r="C23" s="255"/>
      <c r="D23" s="255"/>
      <c r="E23" s="255"/>
      <c r="F23" s="255"/>
      <c r="G23" s="255"/>
    </row>
    <row r="24" spans="1:13" ht="30.75" customHeight="1" x14ac:dyDescent="0.25">
      <c r="A24" s="20">
        <v>1</v>
      </c>
      <c r="B24" s="264" t="s">
        <v>116</v>
      </c>
      <c r="C24" s="265"/>
      <c r="D24" s="265"/>
      <c r="E24" s="265"/>
      <c r="F24" s="265"/>
      <c r="G24" s="266"/>
    </row>
    <row r="25" spans="1:13" ht="9" customHeight="1" x14ac:dyDescent="0.25">
      <c r="A25" s="20"/>
      <c r="B25" s="255"/>
      <c r="C25" s="255"/>
      <c r="D25" s="255"/>
      <c r="E25" s="255"/>
      <c r="F25" s="255"/>
      <c r="G25" s="255"/>
    </row>
    <row r="26" spans="1:13" ht="7.5" customHeight="1" x14ac:dyDescent="0.25">
      <c r="A26" s="3"/>
    </row>
    <row r="27" spans="1:13" ht="18" customHeight="1" x14ac:dyDescent="0.25">
      <c r="A27" s="17" t="s">
        <v>16</v>
      </c>
      <c r="B27" s="247" t="s">
        <v>17</v>
      </c>
      <c r="C27" s="247"/>
      <c r="D27" s="247"/>
      <c r="E27" s="19"/>
      <c r="F27" s="85" t="s">
        <v>18</v>
      </c>
      <c r="G27" s="19"/>
    </row>
    <row r="28" spans="1:13" ht="43.5" customHeight="1" x14ac:dyDescent="0.25">
      <c r="A28" s="20" t="s">
        <v>14</v>
      </c>
      <c r="B28" s="20" t="s">
        <v>19</v>
      </c>
      <c r="C28" s="20" t="s">
        <v>20</v>
      </c>
      <c r="D28" s="20" t="s">
        <v>21</v>
      </c>
      <c r="E28" s="20" t="s">
        <v>22</v>
      </c>
      <c r="F28" s="20" t="s">
        <v>23</v>
      </c>
    </row>
    <row r="29" spans="1:13" x14ac:dyDescent="0.25">
      <c r="A29" s="23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</row>
    <row r="30" spans="1:13" ht="63" customHeight="1" x14ac:dyDescent="0.25">
      <c r="A30" s="20">
        <v>1</v>
      </c>
      <c r="B30" s="22" t="str">
        <f>B24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30" s="58">
        <v>4600000</v>
      </c>
      <c r="D30" s="59"/>
      <c r="E30" s="59"/>
      <c r="F30" s="59">
        <f>C30+D30</f>
        <v>4600000</v>
      </c>
    </row>
    <row r="31" spans="1:13" ht="15.75" x14ac:dyDescent="0.25">
      <c r="A31" s="20"/>
      <c r="B31" s="20"/>
      <c r="C31" s="20"/>
      <c r="D31" s="20"/>
      <c r="E31" s="20"/>
      <c r="F31" s="20"/>
    </row>
    <row r="32" spans="1:13" ht="15.75" x14ac:dyDescent="0.25">
      <c r="A32" s="255" t="s">
        <v>23</v>
      </c>
      <c r="B32" s="255"/>
      <c r="C32" s="59">
        <f>SUM(C30:C31)</f>
        <v>4600000</v>
      </c>
      <c r="D32" s="59">
        <f>SUM(D30:D31)</f>
        <v>0</v>
      </c>
      <c r="E32" s="59">
        <f>SUM(E30:E31)</f>
        <v>0</v>
      </c>
      <c r="F32" s="59">
        <f>SUM(F30:F31)</f>
        <v>4600000</v>
      </c>
    </row>
    <row r="33" spans="1:7" ht="15.75" customHeight="1" x14ac:dyDescent="0.25">
      <c r="A33" s="17" t="s">
        <v>24</v>
      </c>
      <c r="B33" s="247" t="s">
        <v>25</v>
      </c>
      <c r="C33" s="247"/>
      <c r="D33" s="247"/>
      <c r="E33" s="247"/>
      <c r="F33" s="19" t="s">
        <v>18</v>
      </c>
    </row>
    <row r="34" spans="1:7" ht="31.5" x14ac:dyDescent="0.25">
      <c r="B34" s="20" t="s">
        <v>26</v>
      </c>
      <c r="C34" s="20" t="s">
        <v>20</v>
      </c>
      <c r="D34" s="20" t="s">
        <v>21</v>
      </c>
      <c r="E34" s="20" t="s">
        <v>23</v>
      </c>
    </row>
    <row r="35" spans="1:7" ht="9" customHeight="1" x14ac:dyDescent="0.25">
      <c r="B35" s="62">
        <v>1</v>
      </c>
      <c r="C35" s="62">
        <v>2</v>
      </c>
      <c r="D35" s="62">
        <v>3</v>
      </c>
      <c r="E35" s="62">
        <v>4</v>
      </c>
    </row>
    <row r="36" spans="1:7" ht="15.75" x14ac:dyDescent="0.25">
      <c r="B36" s="10" t="s">
        <v>23</v>
      </c>
      <c r="C36" s="10"/>
      <c r="D36" s="10"/>
      <c r="E36" s="10"/>
    </row>
    <row r="37" spans="1:7" ht="10.5" customHeight="1" x14ac:dyDescent="0.25">
      <c r="A37" s="3"/>
    </row>
    <row r="38" spans="1:7" ht="15.75" x14ac:dyDescent="0.25">
      <c r="A38" s="17" t="s">
        <v>27</v>
      </c>
      <c r="B38" s="241" t="s">
        <v>28</v>
      </c>
      <c r="C38" s="241"/>
      <c r="D38" s="241"/>
      <c r="E38" s="241"/>
      <c r="F38" s="241"/>
      <c r="G38" s="241"/>
    </row>
    <row r="39" spans="1:7" ht="31.5" customHeight="1" x14ac:dyDescent="0.25">
      <c r="A39" s="20" t="s">
        <v>14</v>
      </c>
      <c r="B39" s="20" t="s">
        <v>29</v>
      </c>
      <c r="C39" s="20" t="s">
        <v>30</v>
      </c>
      <c r="D39" s="20" t="s">
        <v>31</v>
      </c>
      <c r="E39" s="20" t="s">
        <v>20</v>
      </c>
      <c r="F39" s="20" t="s">
        <v>21</v>
      </c>
      <c r="G39" s="20" t="s">
        <v>23</v>
      </c>
    </row>
    <row r="40" spans="1:7" x14ac:dyDescent="0.25">
      <c r="A40" s="23">
        <v>1</v>
      </c>
      <c r="B40" s="23">
        <v>2</v>
      </c>
      <c r="C40" s="23">
        <v>3</v>
      </c>
      <c r="D40" s="23">
        <v>4</v>
      </c>
      <c r="E40" s="23">
        <v>5</v>
      </c>
      <c r="F40" s="23">
        <v>6</v>
      </c>
      <c r="G40" s="23">
        <v>7</v>
      </c>
    </row>
    <row r="41" spans="1:7" ht="28.5" customHeight="1" x14ac:dyDescent="0.25">
      <c r="A41" s="20">
        <v>1</v>
      </c>
      <c r="B41" s="250" t="str">
        <f>B30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41" s="251"/>
      <c r="D41" s="251"/>
      <c r="E41" s="251"/>
      <c r="F41" s="251"/>
      <c r="G41" s="252"/>
    </row>
    <row r="42" spans="1:7" ht="15.75" x14ac:dyDescent="0.25">
      <c r="A42" s="93">
        <v>1</v>
      </c>
      <c r="B42" s="94" t="s">
        <v>32</v>
      </c>
      <c r="C42" s="20"/>
      <c r="D42" s="20"/>
      <c r="E42" s="20"/>
      <c r="F42" s="20"/>
      <c r="G42" s="20"/>
    </row>
    <row r="43" spans="1:7" ht="15.75" x14ac:dyDescent="0.25">
      <c r="A43" s="20"/>
      <c r="B43" s="71" t="s">
        <v>117</v>
      </c>
      <c r="C43" s="72" t="s">
        <v>77</v>
      </c>
      <c r="D43" s="73" t="s">
        <v>78</v>
      </c>
      <c r="E43" s="204">
        <v>4</v>
      </c>
      <c r="F43" s="78" t="s">
        <v>104</v>
      </c>
      <c r="G43" s="78">
        <f t="shared" ref="G43:G51" si="0">SUM(E43:F43)</f>
        <v>4</v>
      </c>
    </row>
    <row r="44" spans="1:7" ht="17.25" customHeight="1" x14ac:dyDescent="0.25">
      <c r="A44" s="20"/>
      <c r="B44" s="71" t="s">
        <v>118</v>
      </c>
      <c r="C44" s="74" t="s">
        <v>77</v>
      </c>
      <c r="D44" s="73" t="s">
        <v>66</v>
      </c>
      <c r="E44" s="204">
        <v>4</v>
      </c>
      <c r="F44" s="205"/>
      <c r="G44" s="78">
        <f t="shared" si="0"/>
        <v>4</v>
      </c>
    </row>
    <row r="45" spans="1:7" ht="15.75" x14ac:dyDescent="0.25">
      <c r="A45" s="20"/>
      <c r="B45" s="36" t="s">
        <v>81</v>
      </c>
      <c r="C45" s="72" t="s">
        <v>77</v>
      </c>
      <c r="D45" s="75" t="s">
        <v>82</v>
      </c>
      <c r="E45" s="206">
        <f>SUM(E46:E51)</f>
        <v>97.5</v>
      </c>
      <c r="F45" s="205"/>
      <c r="G45" s="78">
        <f t="shared" si="0"/>
        <v>97.5</v>
      </c>
    </row>
    <row r="46" spans="1:7" ht="15.75" x14ac:dyDescent="0.25">
      <c r="A46" s="20"/>
      <c r="B46" s="38" t="s">
        <v>83</v>
      </c>
      <c r="C46" s="72" t="s">
        <v>77</v>
      </c>
      <c r="D46" s="73" t="s">
        <v>66</v>
      </c>
      <c r="E46" s="204">
        <v>7</v>
      </c>
      <c r="F46" s="205"/>
      <c r="G46" s="78">
        <f t="shared" si="0"/>
        <v>7</v>
      </c>
    </row>
    <row r="47" spans="1:7" ht="15.75" x14ac:dyDescent="0.25">
      <c r="A47" s="20"/>
      <c r="B47" s="38" t="s">
        <v>119</v>
      </c>
      <c r="C47" s="72" t="s">
        <v>77</v>
      </c>
      <c r="D47" s="73" t="s">
        <v>66</v>
      </c>
      <c r="E47" s="78">
        <v>5.5</v>
      </c>
      <c r="F47" s="78" t="s">
        <v>104</v>
      </c>
      <c r="G47" s="78">
        <f t="shared" si="0"/>
        <v>5.5</v>
      </c>
    </row>
    <row r="48" spans="1:7" ht="15.75" x14ac:dyDescent="0.25">
      <c r="A48" s="20"/>
      <c r="B48" s="38" t="s">
        <v>120</v>
      </c>
      <c r="C48" s="72" t="s">
        <v>77</v>
      </c>
      <c r="D48" s="73" t="s">
        <v>66</v>
      </c>
      <c r="E48" s="78">
        <v>63.5</v>
      </c>
      <c r="F48" s="205"/>
      <c r="G48" s="78">
        <f t="shared" si="0"/>
        <v>63.5</v>
      </c>
    </row>
    <row r="49" spans="1:8" ht="15.75" x14ac:dyDescent="0.25">
      <c r="A49" s="20"/>
      <c r="B49" s="38" t="s">
        <v>85</v>
      </c>
      <c r="C49" s="74" t="s">
        <v>77</v>
      </c>
      <c r="D49" s="73" t="s">
        <v>66</v>
      </c>
      <c r="E49" s="204">
        <v>2.5</v>
      </c>
      <c r="F49" s="205"/>
      <c r="G49" s="78">
        <f t="shared" si="0"/>
        <v>2.5</v>
      </c>
    </row>
    <row r="50" spans="1:8" ht="15.75" x14ac:dyDescent="0.25">
      <c r="A50" s="20"/>
      <c r="B50" s="38" t="s">
        <v>121</v>
      </c>
      <c r="C50" s="74" t="s">
        <v>77</v>
      </c>
      <c r="D50" s="73" t="s">
        <v>66</v>
      </c>
      <c r="E50" s="204">
        <v>7</v>
      </c>
      <c r="F50" s="205"/>
      <c r="G50" s="78">
        <f t="shared" si="0"/>
        <v>7</v>
      </c>
    </row>
    <row r="51" spans="1:8" ht="15.75" customHeight="1" x14ac:dyDescent="0.25">
      <c r="A51" s="20"/>
      <c r="B51" s="38" t="s">
        <v>86</v>
      </c>
      <c r="C51" s="74" t="s">
        <v>104</v>
      </c>
      <c r="D51" s="74" t="s">
        <v>104</v>
      </c>
      <c r="E51" s="74">
        <v>12</v>
      </c>
      <c r="F51" s="74" t="s">
        <v>104</v>
      </c>
      <c r="G51" s="78">
        <f t="shared" si="0"/>
        <v>12</v>
      </c>
    </row>
    <row r="52" spans="1:8" ht="30" x14ac:dyDescent="0.25">
      <c r="A52" s="20"/>
      <c r="B52" s="76" t="s">
        <v>122</v>
      </c>
      <c r="C52" s="77" t="s">
        <v>63</v>
      </c>
      <c r="D52" s="73" t="s">
        <v>90</v>
      </c>
      <c r="E52" s="196">
        <v>4600000</v>
      </c>
      <c r="F52" s="74" t="s">
        <v>104</v>
      </c>
      <c r="G52" s="82">
        <f>E52</f>
        <v>4600000</v>
      </c>
    </row>
    <row r="53" spans="1:8" ht="16.5" customHeight="1" x14ac:dyDescent="0.25">
      <c r="A53" s="93">
        <v>2</v>
      </c>
      <c r="B53" s="94" t="s">
        <v>33</v>
      </c>
      <c r="C53" s="20"/>
      <c r="D53" s="20"/>
      <c r="E53" s="119"/>
      <c r="F53" s="119"/>
      <c r="G53" s="119"/>
    </row>
    <row r="54" spans="1:8" ht="12.75" customHeight="1" x14ac:dyDescent="0.25">
      <c r="A54" s="20"/>
      <c r="B54" s="76" t="s">
        <v>123</v>
      </c>
      <c r="C54" s="79" t="s">
        <v>77</v>
      </c>
      <c r="D54" s="80" t="s">
        <v>124</v>
      </c>
      <c r="E54" s="119">
        <v>130</v>
      </c>
      <c r="F54" s="207"/>
      <c r="G54" s="78">
        <f>SUM(E54:F54)</f>
        <v>130</v>
      </c>
    </row>
    <row r="55" spans="1:8" ht="12.75" customHeight="1" x14ac:dyDescent="0.25">
      <c r="A55" s="20"/>
      <c r="B55" s="76" t="s">
        <v>125</v>
      </c>
      <c r="C55" s="79" t="s">
        <v>77</v>
      </c>
      <c r="D55" s="81"/>
      <c r="E55" s="78">
        <v>714</v>
      </c>
      <c r="F55" s="74"/>
      <c r="G55" s="78">
        <f>SUM(E55:F55)</f>
        <v>714</v>
      </c>
    </row>
    <row r="56" spans="1:8" ht="30" x14ac:dyDescent="0.25">
      <c r="A56" s="20"/>
      <c r="B56" s="76" t="s">
        <v>126</v>
      </c>
      <c r="C56" s="79" t="s">
        <v>95</v>
      </c>
      <c r="D56" s="81"/>
      <c r="E56" s="78">
        <v>28500</v>
      </c>
      <c r="F56" s="74"/>
      <c r="G56" s="78">
        <f>SUM(E56:F56)</f>
        <v>28500</v>
      </c>
    </row>
    <row r="57" spans="1:8" ht="29.25" customHeight="1" x14ac:dyDescent="0.25">
      <c r="A57" s="20"/>
      <c r="B57" s="76" t="s">
        <v>127</v>
      </c>
      <c r="C57" s="79" t="s">
        <v>128</v>
      </c>
      <c r="D57" s="80" t="s">
        <v>129</v>
      </c>
      <c r="E57" s="196">
        <f>E52</f>
        <v>4600000</v>
      </c>
      <c r="F57" s="74"/>
      <c r="G57" s="196">
        <f>G52</f>
        <v>4600000</v>
      </c>
    </row>
    <row r="58" spans="1:8" ht="15" customHeight="1" x14ac:dyDescent="0.25">
      <c r="A58" s="20">
        <v>3</v>
      </c>
      <c r="B58" s="10" t="s">
        <v>34</v>
      </c>
      <c r="C58" s="20"/>
      <c r="D58" s="20"/>
      <c r="E58" s="196">
        <f>E53</f>
        <v>0</v>
      </c>
      <c r="F58" s="74"/>
      <c r="G58" s="196">
        <f>G53</f>
        <v>0</v>
      </c>
      <c r="H58" s="31"/>
    </row>
    <row r="59" spans="1:8" ht="30" x14ac:dyDescent="0.25">
      <c r="A59" s="20"/>
      <c r="B59" s="76" t="s">
        <v>130</v>
      </c>
      <c r="C59" s="79" t="s">
        <v>100</v>
      </c>
      <c r="D59" s="80" t="s">
        <v>98</v>
      </c>
      <c r="E59" s="196">
        <f>E57/E54</f>
        <v>35384.615384615383</v>
      </c>
      <c r="F59" s="74"/>
      <c r="G59" s="196">
        <f>G57/G54</f>
        <v>35384.615384615383</v>
      </c>
      <c r="H59" s="31"/>
    </row>
    <row r="60" spans="1:8" ht="30" x14ac:dyDescent="0.25">
      <c r="A60" s="20"/>
      <c r="B60" s="76" t="s">
        <v>131</v>
      </c>
      <c r="C60" s="79" t="s">
        <v>95</v>
      </c>
      <c r="D60" s="80" t="s">
        <v>98</v>
      </c>
      <c r="E60" s="196">
        <f>E56/E54</f>
        <v>219.23076923076923</v>
      </c>
      <c r="F60" s="74"/>
      <c r="G60" s="208">
        <f>SUM(E60:F60)</f>
        <v>219.23076923076923</v>
      </c>
      <c r="H60" s="31"/>
    </row>
    <row r="61" spans="1:8" ht="15.75" x14ac:dyDescent="0.25">
      <c r="A61" s="93">
        <v>4</v>
      </c>
      <c r="B61" s="94" t="s">
        <v>35</v>
      </c>
      <c r="C61" s="143"/>
      <c r="D61" s="143"/>
      <c r="E61" s="63"/>
      <c r="F61" s="63"/>
      <c r="G61" s="63"/>
      <c r="H61" s="31"/>
    </row>
    <row r="62" spans="1:8" ht="28.5" customHeight="1" x14ac:dyDescent="0.25">
      <c r="A62" s="20"/>
      <c r="B62" s="84" t="s">
        <v>132</v>
      </c>
      <c r="C62" s="47" t="s">
        <v>68</v>
      </c>
      <c r="D62" s="80" t="s">
        <v>98</v>
      </c>
      <c r="E62" s="209">
        <f>E60/E55</f>
        <v>0.30704589528118942</v>
      </c>
      <c r="F62" s="210"/>
      <c r="G62" s="209">
        <f>G60/G55</f>
        <v>0.30704589528118942</v>
      </c>
    </row>
    <row r="63" spans="1:8" ht="60.75" customHeight="1" x14ac:dyDescent="0.25">
      <c r="A63" s="20"/>
      <c r="B63" s="84" t="s">
        <v>133</v>
      </c>
      <c r="C63" s="47" t="s">
        <v>68</v>
      </c>
      <c r="D63" s="80" t="s">
        <v>98</v>
      </c>
      <c r="E63" s="209">
        <v>0.41299999999999998</v>
      </c>
      <c r="F63" s="210"/>
      <c r="G63" s="209">
        <v>0.41299999999999998</v>
      </c>
    </row>
    <row r="64" spans="1:8" ht="75" x14ac:dyDescent="0.25">
      <c r="A64" s="20"/>
      <c r="B64" s="84" t="s">
        <v>134</v>
      </c>
      <c r="C64" s="47" t="s">
        <v>68</v>
      </c>
      <c r="D64" s="80" t="s">
        <v>98</v>
      </c>
      <c r="E64" s="209">
        <v>0.41699999999999998</v>
      </c>
      <c r="F64" s="74"/>
      <c r="G64" s="209">
        <v>0.41699999999999998</v>
      </c>
    </row>
    <row r="65" spans="1:7" ht="15.75" x14ac:dyDescent="0.25">
      <c r="A65" s="33"/>
      <c r="B65" s="55"/>
      <c r="C65" s="56"/>
      <c r="D65" s="57"/>
    </row>
    <row r="66" spans="1:7" ht="15.75" customHeight="1" x14ac:dyDescent="0.25">
      <c r="A66" s="241" t="s">
        <v>36</v>
      </c>
      <c r="B66" s="241"/>
      <c r="C66" s="241"/>
      <c r="D66" s="19"/>
    </row>
    <row r="67" spans="1:7" ht="15.75" customHeight="1" x14ac:dyDescent="0.25">
      <c r="A67" s="241" t="s">
        <v>37</v>
      </c>
      <c r="B67" s="241"/>
      <c r="C67" s="241"/>
      <c r="D67" s="12"/>
      <c r="E67" s="11"/>
      <c r="F67" s="253" t="s">
        <v>106</v>
      </c>
      <c r="G67" s="253"/>
    </row>
    <row r="68" spans="1:7" ht="14.25" customHeight="1" x14ac:dyDescent="0.25">
      <c r="A68" s="5"/>
      <c r="B68" s="19"/>
      <c r="D68" s="18" t="s">
        <v>38</v>
      </c>
      <c r="F68" s="245" t="s">
        <v>39</v>
      </c>
      <c r="G68" s="245"/>
    </row>
    <row r="69" spans="1:7" ht="14.25" customHeight="1" x14ac:dyDescent="0.25">
      <c r="A69" s="241" t="s">
        <v>40</v>
      </c>
      <c r="B69" s="241"/>
      <c r="C69" s="241"/>
      <c r="D69" s="17"/>
    </row>
    <row r="70" spans="1:7" ht="15.75" customHeight="1" x14ac:dyDescent="0.25">
      <c r="A70" s="241" t="s">
        <v>41</v>
      </c>
      <c r="B70" s="241"/>
      <c r="C70" s="241"/>
      <c r="D70" s="12"/>
      <c r="E70" s="11"/>
      <c r="F70" s="253" t="s">
        <v>107</v>
      </c>
      <c r="G70" s="253"/>
    </row>
    <row r="71" spans="1:7" ht="13.5" customHeight="1" x14ac:dyDescent="0.25">
      <c r="A71" s="19"/>
      <c r="B71" s="21"/>
      <c r="C71" s="17"/>
      <c r="D71" s="18" t="s">
        <v>38</v>
      </c>
      <c r="F71" s="245" t="s">
        <v>39</v>
      </c>
      <c r="G71" s="245"/>
    </row>
    <row r="72" spans="1:7" ht="15.75" x14ac:dyDescent="0.25">
      <c r="B72" s="17"/>
    </row>
  </sheetData>
  <mergeCells count="42">
    <mergeCell ref="E1:F1"/>
    <mergeCell ref="E2:G2"/>
    <mergeCell ref="E3:G3"/>
    <mergeCell ref="E4:G4"/>
    <mergeCell ref="E6:G6"/>
    <mergeCell ref="E7:G7"/>
    <mergeCell ref="D15:G15"/>
    <mergeCell ref="D16:G16"/>
    <mergeCell ref="E8:G8"/>
    <mergeCell ref="A9:G9"/>
    <mergeCell ref="A10:G10"/>
    <mergeCell ref="A11:A12"/>
    <mergeCell ref="C11:C12"/>
    <mergeCell ref="D11:G11"/>
    <mergeCell ref="D12:G12"/>
    <mergeCell ref="B17:G17"/>
    <mergeCell ref="B18:G18"/>
    <mergeCell ref="B19:G19"/>
    <mergeCell ref="B20:G20"/>
    <mergeCell ref="B22:D22"/>
    <mergeCell ref="A13:A14"/>
    <mergeCell ref="C13:C14"/>
    <mergeCell ref="D13:G13"/>
    <mergeCell ref="D14:G14"/>
    <mergeCell ref="A15:A16"/>
    <mergeCell ref="A67:C67"/>
    <mergeCell ref="F67:G67"/>
    <mergeCell ref="F68:G68"/>
    <mergeCell ref="B23:G23"/>
    <mergeCell ref="B24:G24"/>
    <mergeCell ref="B25:G25"/>
    <mergeCell ref="A32:B32"/>
    <mergeCell ref="A69:C69"/>
    <mergeCell ref="A70:C70"/>
    <mergeCell ref="F70:G70"/>
    <mergeCell ref="F71:G71"/>
    <mergeCell ref="A21:G21"/>
    <mergeCell ref="B27:D27"/>
    <mergeCell ref="B33:E33"/>
    <mergeCell ref="B38:G38"/>
    <mergeCell ref="B41:G41"/>
    <mergeCell ref="A66:C66"/>
  </mergeCells>
  <pageMargins left="0" right="0" top="0.11811023622047245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71"/>
  <sheetViews>
    <sheetView topLeftCell="A52" workbookViewId="0">
      <selection activeCell="B63" sqref="B63:G64"/>
    </sheetView>
  </sheetViews>
  <sheetFormatPr defaultColWidth="21.5703125" defaultRowHeight="15" x14ac:dyDescent="0.25"/>
  <cols>
    <col min="1" max="1" width="5.7109375" style="4" customWidth="1"/>
    <col min="2" max="2" width="34.7109375" style="4" customWidth="1"/>
    <col min="3" max="3" width="16.140625" style="4" customWidth="1"/>
    <col min="4" max="4" width="18" style="4" customWidth="1"/>
    <col min="5" max="5" width="16" style="4" customWidth="1"/>
    <col min="6" max="6" width="21.5703125" style="4"/>
    <col min="7" max="7" width="23.140625" style="4" customWidth="1"/>
    <col min="8" max="16384" width="21.5703125" style="4"/>
  </cols>
  <sheetData>
    <row r="1" spans="1:13" ht="14.25" customHeight="1" x14ac:dyDescent="0.25">
      <c r="A1" s="19"/>
      <c r="E1" s="240" t="s">
        <v>0</v>
      </c>
      <c r="F1" s="240"/>
    </row>
    <row r="2" spans="1:13" ht="15" customHeight="1" x14ac:dyDescent="0.25">
      <c r="A2" s="19"/>
      <c r="E2" s="243" t="s">
        <v>245</v>
      </c>
      <c r="F2" s="243"/>
      <c r="G2" s="243"/>
    </row>
    <row r="3" spans="1:13" ht="13.5" customHeight="1" x14ac:dyDescent="0.25">
      <c r="A3" s="19"/>
      <c r="B3" s="19"/>
      <c r="E3" s="244" t="s">
        <v>45</v>
      </c>
      <c r="F3" s="244"/>
      <c r="G3" s="244"/>
    </row>
    <row r="4" spans="1:13" ht="12" customHeight="1" x14ac:dyDescent="0.25">
      <c r="A4" s="19"/>
      <c r="E4" s="245" t="s">
        <v>1</v>
      </c>
      <c r="F4" s="245"/>
      <c r="G4" s="245"/>
    </row>
    <row r="5" spans="1:13" ht="11.25" customHeight="1" x14ac:dyDescent="0.25">
      <c r="A5" s="19"/>
      <c r="E5" s="118" t="s">
        <v>2</v>
      </c>
    </row>
    <row r="6" spans="1:13" ht="15.75" x14ac:dyDescent="0.25">
      <c r="A6" s="19"/>
      <c r="B6" s="19"/>
      <c r="E6" s="246" t="s">
        <v>46</v>
      </c>
      <c r="F6" s="246"/>
      <c r="G6" s="246"/>
    </row>
    <row r="7" spans="1:13" ht="12.75" customHeight="1" x14ac:dyDescent="0.25">
      <c r="A7" s="19"/>
      <c r="E7" s="245" t="s">
        <v>3</v>
      </c>
      <c r="F7" s="245"/>
      <c r="G7" s="245"/>
    </row>
    <row r="8" spans="1:13" ht="18.75" customHeight="1" x14ac:dyDescent="0.25">
      <c r="A8" s="19"/>
      <c r="E8" s="262" t="s">
        <v>246</v>
      </c>
      <c r="F8" s="262"/>
      <c r="G8" s="262"/>
      <c r="H8" s="31"/>
      <c r="I8" s="31"/>
      <c r="J8" s="31"/>
      <c r="K8" s="31"/>
      <c r="L8" s="31"/>
      <c r="M8" s="31"/>
    </row>
    <row r="9" spans="1:13" ht="15.75" x14ac:dyDescent="0.25">
      <c r="A9" s="237" t="s">
        <v>161</v>
      </c>
      <c r="B9" s="237"/>
      <c r="C9" s="237"/>
      <c r="D9" s="237"/>
      <c r="E9" s="237"/>
      <c r="F9" s="237"/>
      <c r="G9" s="237"/>
      <c r="H9" s="31"/>
      <c r="I9" s="31"/>
      <c r="J9" s="31"/>
      <c r="K9" s="31"/>
      <c r="L9" s="31"/>
      <c r="M9" s="31"/>
    </row>
    <row r="10" spans="1:13" ht="15.75" x14ac:dyDescent="0.25">
      <c r="A10" s="237" t="s">
        <v>47</v>
      </c>
      <c r="B10" s="237"/>
      <c r="C10" s="237"/>
      <c r="D10" s="237"/>
      <c r="E10" s="237"/>
      <c r="F10" s="237"/>
      <c r="G10" s="237"/>
      <c r="H10" s="31"/>
      <c r="I10" s="31"/>
      <c r="J10" s="31"/>
      <c r="K10" s="31"/>
      <c r="L10" s="31"/>
      <c r="M10" s="31"/>
    </row>
    <row r="11" spans="1:13" ht="15.75" customHeight="1" x14ac:dyDescent="0.25">
      <c r="A11" s="242" t="s">
        <v>4</v>
      </c>
      <c r="B11" s="65">
        <v>1010000</v>
      </c>
      <c r="C11" s="259"/>
      <c r="D11" s="249" t="s">
        <v>251</v>
      </c>
      <c r="E11" s="249"/>
      <c r="F11" s="249"/>
      <c r="G11" s="249"/>
      <c r="H11" s="31"/>
      <c r="I11" s="31"/>
      <c r="J11" s="31"/>
      <c r="K11" s="31"/>
      <c r="L11" s="31"/>
      <c r="M11" s="31"/>
    </row>
    <row r="12" spans="1:13" ht="11.25" customHeight="1" x14ac:dyDescent="0.25">
      <c r="A12" s="242"/>
      <c r="B12" s="67" t="s">
        <v>5</v>
      </c>
      <c r="C12" s="259"/>
      <c r="D12" s="248" t="s">
        <v>43</v>
      </c>
      <c r="E12" s="248"/>
      <c r="F12" s="248"/>
      <c r="G12" s="248"/>
      <c r="H12" s="31"/>
      <c r="I12" s="31"/>
      <c r="J12" s="31"/>
      <c r="K12" s="31"/>
      <c r="L12" s="31"/>
      <c r="M12" s="31"/>
    </row>
    <row r="13" spans="1:13" ht="15.75" customHeight="1" x14ac:dyDescent="0.25">
      <c r="A13" s="242" t="s">
        <v>6</v>
      </c>
      <c r="B13" s="65">
        <v>1010000</v>
      </c>
      <c r="C13" s="259"/>
      <c r="D13" s="249" t="s">
        <v>251</v>
      </c>
      <c r="E13" s="249"/>
      <c r="F13" s="249"/>
      <c r="G13" s="249"/>
      <c r="H13" s="31"/>
      <c r="I13" s="31"/>
      <c r="J13" s="31"/>
      <c r="K13" s="31"/>
      <c r="L13" s="31"/>
      <c r="M13" s="31"/>
    </row>
    <row r="14" spans="1:13" ht="11.25" customHeight="1" x14ac:dyDescent="0.25">
      <c r="A14" s="242"/>
      <c r="B14" s="67" t="s">
        <v>5</v>
      </c>
      <c r="C14" s="259"/>
      <c r="D14" s="260" t="s">
        <v>42</v>
      </c>
      <c r="E14" s="260"/>
      <c r="F14" s="260"/>
      <c r="G14" s="260"/>
      <c r="H14" s="31"/>
      <c r="I14" s="31"/>
      <c r="J14" s="31"/>
      <c r="K14" s="31"/>
      <c r="L14" s="31"/>
      <c r="M14" s="31"/>
    </row>
    <row r="15" spans="1:13" ht="23.25" customHeight="1" x14ac:dyDescent="0.25">
      <c r="A15" s="242" t="s">
        <v>7</v>
      </c>
      <c r="B15" s="65">
        <v>1014030</v>
      </c>
      <c r="C15" s="69" t="s">
        <v>135</v>
      </c>
      <c r="D15" s="261" t="s">
        <v>136</v>
      </c>
      <c r="E15" s="261"/>
      <c r="F15" s="261"/>
      <c r="G15" s="261"/>
      <c r="H15" s="32"/>
      <c r="I15" s="32"/>
      <c r="J15" s="32"/>
      <c r="K15" s="32"/>
      <c r="L15" s="32"/>
      <c r="M15" s="31"/>
    </row>
    <row r="16" spans="1:13" ht="11.25" customHeight="1" x14ac:dyDescent="0.25">
      <c r="A16" s="242"/>
      <c r="B16" s="8" t="s">
        <v>5</v>
      </c>
      <c r="C16" s="8" t="s">
        <v>8</v>
      </c>
      <c r="D16" s="248" t="s">
        <v>44</v>
      </c>
      <c r="E16" s="248"/>
      <c r="F16" s="248"/>
      <c r="G16" s="248"/>
      <c r="H16" s="31"/>
      <c r="I16" s="31"/>
      <c r="J16" s="31"/>
      <c r="K16" s="31"/>
      <c r="L16" s="31"/>
      <c r="M16" s="31"/>
    </row>
    <row r="17" spans="1:13" ht="36" customHeight="1" x14ac:dyDescent="0.25">
      <c r="A17" s="17" t="s">
        <v>9</v>
      </c>
      <c r="B17" s="258" t="s">
        <v>159</v>
      </c>
      <c r="C17" s="258"/>
      <c r="D17" s="258"/>
      <c r="E17" s="258"/>
      <c r="F17" s="258"/>
      <c r="G17" s="258"/>
      <c r="H17" s="31"/>
      <c r="I17" s="31"/>
      <c r="J17" s="31"/>
      <c r="K17" s="31"/>
      <c r="L17" s="31"/>
      <c r="M17" s="31"/>
    </row>
    <row r="18" spans="1:13" ht="15.75" x14ac:dyDescent="0.25">
      <c r="A18" s="17" t="s">
        <v>10</v>
      </c>
      <c r="B18" s="241" t="s">
        <v>50</v>
      </c>
      <c r="C18" s="241"/>
      <c r="D18" s="241"/>
      <c r="E18" s="241"/>
      <c r="F18" s="241"/>
      <c r="G18" s="241"/>
      <c r="H18" s="31"/>
      <c r="I18" s="31"/>
      <c r="J18" s="31"/>
      <c r="K18" s="31"/>
      <c r="L18" s="31"/>
      <c r="M18" s="31"/>
    </row>
    <row r="19" spans="1:13" ht="39.75" customHeight="1" x14ac:dyDescent="0.25">
      <c r="A19" s="17"/>
      <c r="B19" s="238" t="s">
        <v>137</v>
      </c>
      <c r="C19" s="238"/>
      <c r="D19" s="238"/>
      <c r="E19" s="238"/>
      <c r="F19" s="238"/>
      <c r="G19" s="238"/>
      <c r="H19" s="31"/>
      <c r="I19" s="31"/>
      <c r="J19" s="31"/>
      <c r="K19" s="31"/>
      <c r="L19" s="31"/>
      <c r="M19" s="31"/>
    </row>
    <row r="20" spans="1:13" ht="15.75" x14ac:dyDescent="0.25">
      <c r="A20" s="17" t="s">
        <v>11</v>
      </c>
      <c r="B20" s="241" t="s">
        <v>73</v>
      </c>
      <c r="C20" s="241"/>
      <c r="D20" s="241"/>
      <c r="E20" s="241"/>
      <c r="F20" s="241"/>
      <c r="G20" s="241"/>
      <c r="H20" s="31"/>
      <c r="I20" s="31"/>
      <c r="J20" s="31"/>
      <c r="K20" s="31"/>
      <c r="L20" s="31"/>
      <c r="M20" s="31"/>
    </row>
    <row r="21" spans="1:13" ht="30.75" customHeight="1" x14ac:dyDescent="0.25">
      <c r="A21" s="271" t="s">
        <v>138</v>
      </c>
      <c r="B21" s="271"/>
      <c r="C21" s="271"/>
      <c r="D21" s="271"/>
      <c r="E21" s="271"/>
      <c r="F21" s="271"/>
      <c r="G21" s="271"/>
      <c r="H21" s="70"/>
      <c r="I21" s="70"/>
      <c r="J21" s="70"/>
      <c r="K21" s="70"/>
      <c r="L21" s="70"/>
      <c r="M21" s="70"/>
    </row>
    <row r="22" spans="1:13" ht="18.75" customHeight="1" x14ac:dyDescent="0.25">
      <c r="A22" s="17" t="s">
        <v>12</v>
      </c>
      <c r="B22" s="254" t="s">
        <v>13</v>
      </c>
      <c r="C22" s="254"/>
      <c r="D22" s="254"/>
    </row>
    <row r="23" spans="1:13" ht="15.75" x14ac:dyDescent="0.25">
      <c r="A23" s="23" t="s">
        <v>14</v>
      </c>
      <c r="B23" s="255" t="s">
        <v>15</v>
      </c>
      <c r="C23" s="255"/>
      <c r="D23" s="255"/>
      <c r="E23" s="255"/>
      <c r="F23" s="255"/>
      <c r="G23" s="255"/>
    </row>
    <row r="24" spans="1:13" ht="35.25" customHeight="1" x14ac:dyDescent="0.25">
      <c r="A24" s="20">
        <v>1</v>
      </c>
      <c r="B24" s="268" t="s">
        <v>139</v>
      </c>
      <c r="C24" s="269"/>
      <c r="D24" s="269"/>
      <c r="E24" s="269"/>
      <c r="F24" s="269"/>
      <c r="G24" s="270"/>
    </row>
    <row r="25" spans="1:13" ht="15.75" x14ac:dyDescent="0.25">
      <c r="A25" s="20"/>
      <c r="B25" s="255"/>
      <c r="C25" s="255"/>
      <c r="D25" s="255"/>
      <c r="E25" s="255"/>
      <c r="F25" s="255"/>
      <c r="G25" s="255"/>
    </row>
    <row r="26" spans="1:13" ht="7.5" customHeight="1" x14ac:dyDescent="0.25">
      <c r="A26" s="3"/>
    </row>
    <row r="27" spans="1:13" ht="12.75" customHeight="1" x14ac:dyDescent="0.25">
      <c r="A27" s="17" t="s">
        <v>16</v>
      </c>
      <c r="B27" s="247" t="s">
        <v>17</v>
      </c>
      <c r="C27" s="247"/>
      <c r="D27" s="247"/>
      <c r="E27" s="19"/>
      <c r="F27" s="85" t="s">
        <v>18</v>
      </c>
      <c r="G27" s="19"/>
    </row>
    <row r="28" spans="1:13" ht="40.5" customHeight="1" x14ac:dyDescent="0.25">
      <c r="A28" s="86" t="s">
        <v>14</v>
      </c>
      <c r="B28" s="86" t="s">
        <v>19</v>
      </c>
      <c r="C28" s="86" t="s">
        <v>20</v>
      </c>
      <c r="D28" s="86" t="s">
        <v>21</v>
      </c>
      <c r="E28" s="86" t="s">
        <v>158</v>
      </c>
      <c r="F28" s="86" t="s">
        <v>23</v>
      </c>
    </row>
    <row r="29" spans="1:13" ht="13.5" customHeight="1" x14ac:dyDescent="0.25">
      <c r="A29" s="62">
        <v>1</v>
      </c>
      <c r="B29" s="62">
        <v>2</v>
      </c>
      <c r="C29" s="62">
        <v>3</v>
      </c>
      <c r="D29" s="62">
        <v>4</v>
      </c>
      <c r="E29" s="62">
        <v>5</v>
      </c>
      <c r="F29" s="62">
        <v>6</v>
      </c>
    </row>
    <row r="30" spans="1:13" ht="63" customHeight="1" x14ac:dyDescent="0.25">
      <c r="A30" s="20">
        <v>1</v>
      </c>
      <c r="B30" s="22" t="str">
        <f>B24</f>
        <v>Забезпечення доступності для громадян документів та інформації 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v>
      </c>
      <c r="C30" s="58">
        <v>5241500</v>
      </c>
      <c r="D30" s="59">
        <v>219000</v>
      </c>
      <c r="E30" s="59"/>
      <c r="F30" s="59">
        <f>C30+D30</f>
        <v>5460500</v>
      </c>
    </row>
    <row r="31" spans="1:13" ht="15.75" x14ac:dyDescent="0.25">
      <c r="A31" s="20"/>
      <c r="B31" s="20"/>
      <c r="C31" s="20"/>
      <c r="D31" s="20"/>
      <c r="E31" s="20"/>
      <c r="F31" s="20"/>
    </row>
    <row r="32" spans="1:13" ht="15.75" x14ac:dyDescent="0.25">
      <c r="A32" s="255" t="s">
        <v>23</v>
      </c>
      <c r="B32" s="255"/>
      <c r="C32" s="59">
        <f>SUM(C30:C31)</f>
        <v>5241500</v>
      </c>
      <c r="D32" s="59">
        <f>SUM(D30:D31)</f>
        <v>219000</v>
      </c>
      <c r="E32" s="59">
        <f>SUM(E30:E31)</f>
        <v>0</v>
      </c>
      <c r="F32" s="59">
        <f>SUM(F30:F31)</f>
        <v>5460500</v>
      </c>
    </row>
    <row r="33" spans="1:7" ht="15" customHeight="1" x14ac:dyDescent="0.25">
      <c r="A33" s="3"/>
    </row>
    <row r="34" spans="1:7" ht="15.75" customHeight="1" x14ac:dyDescent="0.25">
      <c r="A34" s="17" t="s">
        <v>24</v>
      </c>
      <c r="B34" s="247" t="s">
        <v>25</v>
      </c>
      <c r="C34" s="247"/>
      <c r="D34" s="247"/>
      <c r="E34" s="247"/>
      <c r="F34" s="19" t="s">
        <v>18</v>
      </c>
    </row>
    <row r="35" spans="1:7" ht="31.5" x14ac:dyDescent="0.25">
      <c r="B35" s="20" t="s">
        <v>26</v>
      </c>
      <c r="C35" s="20" t="s">
        <v>20</v>
      </c>
      <c r="D35" s="20" t="s">
        <v>21</v>
      </c>
      <c r="E35" s="20" t="s">
        <v>23</v>
      </c>
    </row>
    <row r="36" spans="1:7" ht="9" customHeight="1" x14ac:dyDescent="0.25">
      <c r="B36" s="62">
        <v>1</v>
      </c>
      <c r="C36" s="62">
        <v>2</v>
      </c>
      <c r="D36" s="62">
        <v>3</v>
      </c>
      <c r="E36" s="62">
        <v>4</v>
      </c>
    </row>
    <row r="37" spans="1:7" ht="15.75" x14ac:dyDescent="0.25">
      <c r="B37" s="10" t="s">
        <v>23</v>
      </c>
      <c r="C37" s="10"/>
      <c r="D37" s="10"/>
      <c r="E37" s="10"/>
    </row>
    <row r="38" spans="1:7" ht="10.5" customHeight="1" x14ac:dyDescent="0.25">
      <c r="A38" s="3"/>
    </row>
    <row r="39" spans="1:7" ht="15.75" x14ac:dyDescent="0.25">
      <c r="A39" s="17" t="s">
        <v>27</v>
      </c>
      <c r="B39" s="241" t="s">
        <v>28</v>
      </c>
      <c r="C39" s="241"/>
      <c r="D39" s="241"/>
      <c r="E39" s="241"/>
      <c r="F39" s="241"/>
      <c r="G39" s="241"/>
    </row>
    <row r="40" spans="1:7" ht="31.5" customHeight="1" x14ac:dyDescent="0.25">
      <c r="A40" s="20" t="s">
        <v>14</v>
      </c>
      <c r="B40" s="20" t="s">
        <v>29</v>
      </c>
      <c r="C40" s="20" t="s">
        <v>30</v>
      </c>
      <c r="D40" s="20" t="s">
        <v>31</v>
      </c>
      <c r="E40" s="20" t="s">
        <v>20</v>
      </c>
      <c r="F40" s="20" t="s">
        <v>21</v>
      </c>
      <c r="G40" s="20" t="s">
        <v>23</v>
      </c>
    </row>
    <row r="41" spans="1:7" x14ac:dyDescent="0.25">
      <c r="A41" s="23">
        <v>1</v>
      </c>
      <c r="B41" s="23">
        <v>2</v>
      </c>
      <c r="C41" s="23">
        <v>3</v>
      </c>
      <c r="D41" s="23">
        <v>4</v>
      </c>
      <c r="E41" s="23">
        <v>5</v>
      </c>
      <c r="F41" s="23">
        <v>6</v>
      </c>
      <c r="G41" s="23">
        <v>7</v>
      </c>
    </row>
    <row r="42" spans="1:7" ht="49.5" customHeight="1" x14ac:dyDescent="0.25">
      <c r="A42" s="20">
        <v>1</v>
      </c>
      <c r="B42" s="250" t="str">
        <f>B30</f>
        <v>Забезпечення доступності для громадян документів та інформації 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v>
      </c>
      <c r="C42" s="251"/>
      <c r="D42" s="251"/>
      <c r="E42" s="251"/>
      <c r="F42" s="251"/>
      <c r="G42" s="252"/>
    </row>
    <row r="43" spans="1:7" ht="15.75" x14ac:dyDescent="0.25">
      <c r="A43" s="93">
        <v>1</v>
      </c>
      <c r="B43" s="94" t="s">
        <v>32</v>
      </c>
      <c r="C43" s="20"/>
      <c r="D43" s="20"/>
      <c r="E43" s="20"/>
      <c r="F43" s="20"/>
      <c r="G43" s="20"/>
    </row>
    <row r="44" spans="1:7" ht="15.75" x14ac:dyDescent="0.25">
      <c r="A44" s="20"/>
      <c r="B44" s="88" t="s">
        <v>140</v>
      </c>
      <c r="C44" s="87" t="s">
        <v>77</v>
      </c>
      <c r="D44" s="87" t="s">
        <v>141</v>
      </c>
      <c r="E44" s="111">
        <v>6</v>
      </c>
      <c r="F44" s="148"/>
      <c r="G44" s="148">
        <f>SUM(E44:F44)</f>
        <v>6</v>
      </c>
    </row>
    <row r="45" spans="1:7" ht="15" customHeight="1" x14ac:dyDescent="0.25">
      <c r="A45" s="20"/>
      <c r="B45" s="89" t="s">
        <v>142</v>
      </c>
      <c r="C45" s="87" t="s">
        <v>77</v>
      </c>
      <c r="D45" s="87" t="s">
        <v>82</v>
      </c>
      <c r="E45" s="111">
        <f>SUM(E46:E48)</f>
        <v>48.5</v>
      </c>
      <c r="F45" s="148"/>
      <c r="G45" s="148">
        <f>SUM(E45:F45)</f>
        <v>48.5</v>
      </c>
    </row>
    <row r="46" spans="1:7" ht="15.75" x14ac:dyDescent="0.25">
      <c r="A46" s="20"/>
      <c r="B46" s="89" t="s">
        <v>143</v>
      </c>
      <c r="C46" s="87" t="s">
        <v>77</v>
      </c>
      <c r="D46" s="87" t="s">
        <v>82</v>
      </c>
      <c r="E46" s="111">
        <v>6</v>
      </c>
      <c r="F46" s="148"/>
      <c r="G46" s="148">
        <f>SUM(E46:F46)</f>
        <v>6</v>
      </c>
    </row>
    <row r="47" spans="1:7" ht="15.75" x14ac:dyDescent="0.25">
      <c r="A47" s="20"/>
      <c r="B47" s="89" t="s">
        <v>144</v>
      </c>
      <c r="C47" s="87" t="s">
        <v>77</v>
      </c>
      <c r="D47" s="87" t="s">
        <v>82</v>
      </c>
      <c r="E47" s="111">
        <v>30</v>
      </c>
      <c r="F47" s="148"/>
      <c r="G47" s="148">
        <f>SUM(E47:F47)</f>
        <v>30</v>
      </c>
    </row>
    <row r="48" spans="1:7" ht="15.75" x14ac:dyDescent="0.25">
      <c r="A48" s="20"/>
      <c r="B48" s="89" t="s">
        <v>145</v>
      </c>
      <c r="C48" s="87" t="s">
        <v>77</v>
      </c>
      <c r="D48" s="87" t="s">
        <v>82</v>
      </c>
      <c r="E48" s="111">
        <v>12.5</v>
      </c>
      <c r="F48" s="148"/>
      <c r="G48" s="148">
        <f>SUM(E48:F48)</f>
        <v>12.5</v>
      </c>
    </row>
    <row r="49" spans="1:8" ht="16.5" customHeight="1" x14ac:dyDescent="0.25">
      <c r="A49" s="93">
        <v>2</v>
      </c>
      <c r="B49" s="94" t="s">
        <v>33</v>
      </c>
      <c r="C49" s="20"/>
      <c r="D49" s="20"/>
      <c r="E49" s="119"/>
      <c r="F49" s="119"/>
      <c r="G49" s="119"/>
    </row>
    <row r="50" spans="1:8" ht="12.75" customHeight="1" x14ac:dyDescent="0.25">
      <c r="A50" s="20"/>
      <c r="B50" s="89" t="s">
        <v>146</v>
      </c>
      <c r="C50" s="90" t="s">
        <v>147</v>
      </c>
      <c r="D50" s="90" t="s">
        <v>78</v>
      </c>
      <c r="E50" s="200">
        <v>9</v>
      </c>
      <c r="F50" s="148"/>
      <c r="G50" s="154">
        <f t="shared" ref="G50:G57" si="0">SUM(E50:F50)</f>
        <v>9</v>
      </c>
    </row>
    <row r="51" spans="1:8" ht="12.75" customHeight="1" x14ac:dyDescent="0.25">
      <c r="A51" s="20"/>
      <c r="B51" s="89" t="s">
        <v>148</v>
      </c>
      <c r="C51" s="90" t="s">
        <v>149</v>
      </c>
      <c r="D51" s="90" t="s">
        <v>78</v>
      </c>
      <c r="E51" s="148">
        <v>246.44</v>
      </c>
      <c r="F51" s="148"/>
      <c r="G51" s="148">
        <f t="shared" si="0"/>
        <v>246.44</v>
      </c>
    </row>
    <row r="52" spans="1:8" ht="15.75" x14ac:dyDescent="0.25">
      <c r="A52" s="20"/>
      <c r="B52" s="89" t="s">
        <v>150</v>
      </c>
      <c r="C52" s="90" t="s">
        <v>100</v>
      </c>
      <c r="D52" s="90" t="s">
        <v>78</v>
      </c>
      <c r="E52" s="148">
        <v>1064142</v>
      </c>
      <c r="F52" s="148"/>
      <c r="G52" s="148">
        <f t="shared" si="0"/>
        <v>1064142</v>
      </c>
    </row>
    <row r="53" spans="1:8" ht="16.5" customHeight="1" x14ac:dyDescent="0.25">
      <c r="A53" s="20"/>
      <c r="B53" s="89" t="s">
        <v>151</v>
      </c>
      <c r="C53" s="90" t="s">
        <v>149</v>
      </c>
      <c r="D53" s="90" t="s">
        <v>124</v>
      </c>
      <c r="E53" s="154">
        <v>2</v>
      </c>
      <c r="F53" s="148"/>
      <c r="G53" s="154">
        <f t="shared" si="0"/>
        <v>2</v>
      </c>
    </row>
    <row r="54" spans="1:8" ht="15" customHeight="1" x14ac:dyDescent="0.25">
      <c r="A54" s="20"/>
      <c r="B54" s="89" t="s">
        <v>151</v>
      </c>
      <c r="C54" s="90" t="s">
        <v>100</v>
      </c>
      <c r="D54" s="90" t="s">
        <v>124</v>
      </c>
      <c r="E54" s="148"/>
      <c r="F54" s="148">
        <v>150000</v>
      </c>
      <c r="G54" s="148">
        <f t="shared" si="0"/>
        <v>150000</v>
      </c>
      <c r="H54" s="31"/>
    </row>
    <row r="55" spans="1:8" ht="15.75" x14ac:dyDescent="0.25">
      <c r="A55" s="20"/>
      <c r="B55" s="89" t="s">
        <v>152</v>
      </c>
      <c r="C55" s="90" t="s">
        <v>149</v>
      </c>
      <c r="D55" s="90" t="s">
        <v>124</v>
      </c>
      <c r="E55" s="154">
        <v>20.2</v>
      </c>
      <c r="F55" s="154"/>
      <c r="G55" s="154">
        <f t="shared" si="0"/>
        <v>20.2</v>
      </c>
      <c r="H55" s="31"/>
    </row>
    <row r="56" spans="1:8" ht="15.75" x14ac:dyDescent="0.25">
      <c r="A56" s="20"/>
      <c r="B56" s="89" t="s">
        <v>152</v>
      </c>
      <c r="C56" s="90" t="s">
        <v>100</v>
      </c>
      <c r="D56" s="90" t="s">
        <v>124</v>
      </c>
      <c r="E56" s="148">
        <v>15000</v>
      </c>
      <c r="F56" s="148"/>
      <c r="G56" s="148">
        <f t="shared" si="0"/>
        <v>15000</v>
      </c>
      <c r="H56" s="31"/>
    </row>
    <row r="57" spans="1:8" ht="15.75" x14ac:dyDescent="0.25">
      <c r="A57" s="20"/>
      <c r="B57" s="89" t="s">
        <v>153</v>
      </c>
      <c r="C57" s="90" t="s">
        <v>77</v>
      </c>
      <c r="D57" s="90" t="s">
        <v>124</v>
      </c>
      <c r="E57" s="148">
        <v>164000</v>
      </c>
      <c r="F57" s="148"/>
      <c r="G57" s="148">
        <f t="shared" si="0"/>
        <v>164000</v>
      </c>
      <c r="H57" s="31"/>
    </row>
    <row r="58" spans="1:8" ht="16.5" customHeight="1" x14ac:dyDescent="0.25">
      <c r="A58" s="93">
        <v>3</v>
      </c>
      <c r="B58" s="94" t="s">
        <v>34</v>
      </c>
      <c r="C58" s="20"/>
      <c r="D58" s="119"/>
      <c r="E58" s="196"/>
      <c r="F58" s="74"/>
      <c r="G58" s="196"/>
    </row>
    <row r="59" spans="1:8" ht="36" customHeight="1" x14ac:dyDescent="0.25">
      <c r="A59" s="20"/>
      <c r="B59" s="95" t="s">
        <v>156</v>
      </c>
      <c r="C59" s="96" t="s">
        <v>77</v>
      </c>
      <c r="D59" s="90" t="s">
        <v>98</v>
      </c>
      <c r="E59" s="201">
        <f>E57/E47</f>
        <v>5466.666666666667</v>
      </c>
      <c r="F59" s="148"/>
      <c r="G59" s="201">
        <f>SUM(E59:F59)</f>
        <v>5466.666666666667</v>
      </c>
    </row>
    <row r="60" spans="1:8" ht="27" customHeight="1" x14ac:dyDescent="0.25">
      <c r="A60" s="20"/>
      <c r="B60" s="95" t="s">
        <v>157</v>
      </c>
      <c r="C60" s="96" t="s">
        <v>154</v>
      </c>
      <c r="D60" s="90" t="s">
        <v>98</v>
      </c>
      <c r="E60" s="154">
        <f>C30/1000/E50</f>
        <v>582.38888888888891</v>
      </c>
      <c r="F60" s="154">
        <f>D30/E50/1000</f>
        <v>24.333333333333332</v>
      </c>
      <c r="G60" s="154">
        <f>SUM(E60:F60)</f>
        <v>606.72222222222229</v>
      </c>
    </row>
    <row r="61" spans="1:8" ht="30" x14ac:dyDescent="0.25">
      <c r="A61" s="20"/>
      <c r="B61" s="89" t="s">
        <v>155</v>
      </c>
      <c r="C61" s="96" t="s">
        <v>154</v>
      </c>
      <c r="D61" s="90" t="s">
        <v>98</v>
      </c>
      <c r="E61" s="154"/>
      <c r="F61" s="154">
        <f>F54/E53/1000</f>
        <v>75</v>
      </c>
      <c r="G61" s="166">
        <f>SUM(E61:F61)</f>
        <v>75</v>
      </c>
    </row>
    <row r="62" spans="1:8" ht="15.75" x14ac:dyDescent="0.25">
      <c r="A62" s="93">
        <v>4</v>
      </c>
      <c r="B62" s="94" t="s">
        <v>35</v>
      </c>
      <c r="C62" s="30"/>
      <c r="D62" s="143"/>
      <c r="E62" s="63"/>
      <c r="F62" s="63"/>
      <c r="G62" s="63"/>
    </row>
    <row r="63" spans="1:8" ht="45" x14ac:dyDescent="0.25">
      <c r="A63" s="93"/>
      <c r="B63" s="84" t="s">
        <v>255</v>
      </c>
      <c r="C63" s="35" t="s">
        <v>68</v>
      </c>
      <c r="D63" s="90" t="s">
        <v>98</v>
      </c>
      <c r="E63" s="63"/>
      <c r="F63" s="63"/>
      <c r="G63" s="203">
        <v>1.09E-2</v>
      </c>
    </row>
    <row r="64" spans="1:8" ht="45.75" customHeight="1" x14ac:dyDescent="0.25">
      <c r="A64" s="93"/>
      <c r="B64" s="84" t="s">
        <v>256</v>
      </c>
      <c r="C64" s="35" t="s">
        <v>68</v>
      </c>
      <c r="D64" s="90" t="s">
        <v>98</v>
      </c>
      <c r="E64" s="63"/>
      <c r="F64" s="63"/>
      <c r="G64" s="203">
        <v>-1.7999999999999999E-2</v>
      </c>
    </row>
    <row r="65" spans="1:7" ht="15.75" customHeight="1" x14ac:dyDescent="0.25">
      <c r="A65" s="241" t="s">
        <v>36</v>
      </c>
      <c r="B65" s="241"/>
      <c r="C65" s="241"/>
      <c r="D65" s="19"/>
    </row>
    <row r="66" spans="1:7" ht="15.75" customHeight="1" x14ac:dyDescent="0.25">
      <c r="A66" s="241" t="s">
        <v>37</v>
      </c>
      <c r="B66" s="241"/>
      <c r="C66" s="241"/>
      <c r="D66" s="12"/>
      <c r="E66" s="11"/>
      <c r="F66" s="253" t="s">
        <v>106</v>
      </c>
      <c r="G66" s="253"/>
    </row>
    <row r="67" spans="1:7" ht="14.25" customHeight="1" x14ac:dyDescent="0.25">
      <c r="A67" s="5"/>
      <c r="B67" s="19"/>
      <c r="D67" s="18" t="s">
        <v>38</v>
      </c>
      <c r="F67" s="245" t="s">
        <v>39</v>
      </c>
      <c r="G67" s="245"/>
    </row>
    <row r="68" spans="1:7" ht="14.25" customHeight="1" x14ac:dyDescent="0.25">
      <c r="A68" s="241" t="s">
        <v>40</v>
      </c>
      <c r="B68" s="241"/>
      <c r="C68" s="241"/>
      <c r="D68" s="17"/>
    </row>
    <row r="69" spans="1:7" ht="15.75" customHeight="1" x14ac:dyDescent="0.25">
      <c r="A69" s="241" t="s">
        <v>41</v>
      </c>
      <c r="B69" s="241"/>
      <c r="C69" s="241"/>
      <c r="D69" s="12"/>
      <c r="E69" s="11"/>
      <c r="F69" s="253" t="s">
        <v>107</v>
      </c>
      <c r="G69" s="253"/>
    </row>
    <row r="70" spans="1:7" ht="13.5" customHeight="1" x14ac:dyDescent="0.25">
      <c r="A70" s="19"/>
      <c r="B70" s="21"/>
      <c r="C70" s="17"/>
      <c r="D70" s="18" t="s">
        <v>38</v>
      </c>
      <c r="F70" s="245" t="s">
        <v>39</v>
      </c>
      <c r="G70" s="245"/>
    </row>
    <row r="71" spans="1:7" ht="15.75" x14ac:dyDescent="0.25">
      <c r="B71" s="17"/>
    </row>
  </sheetData>
  <mergeCells count="42">
    <mergeCell ref="E1:F1"/>
    <mergeCell ref="E2:G2"/>
    <mergeCell ref="E3:G3"/>
    <mergeCell ref="E4:G4"/>
    <mergeCell ref="E6:G6"/>
    <mergeCell ref="E7:G7"/>
    <mergeCell ref="E8:G8"/>
    <mergeCell ref="A9:G9"/>
    <mergeCell ref="A10:G10"/>
    <mergeCell ref="A11:A12"/>
    <mergeCell ref="C11:C12"/>
    <mergeCell ref="D11:G11"/>
    <mergeCell ref="D12:G12"/>
    <mergeCell ref="A13:A14"/>
    <mergeCell ref="C13:C14"/>
    <mergeCell ref="D13:G13"/>
    <mergeCell ref="D14:G14"/>
    <mergeCell ref="A15:A16"/>
    <mergeCell ref="D15:G15"/>
    <mergeCell ref="D16:G16"/>
    <mergeCell ref="B17:G17"/>
    <mergeCell ref="B18:G18"/>
    <mergeCell ref="B19:G19"/>
    <mergeCell ref="B20:G20"/>
    <mergeCell ref="A21:G21"/>
    <mergeCell ref="B22:D22"/>
    <mergeCell ref="B23:G23"/>
    <mergeCell ref="B24:G24"/>
    <mergeCell ref="B25:G25"/>
    <mergeCell ref="B27:D27"/>
    <mergeCell ref="A32:B32"/>
    <mergeCell ref="B34:E34"/>
    <mergeCell ref="A68:C68"/>
    <mergeCell ref="A69:C69"/>
    <mergeCell ref="F69:G69"/>
    <mergeCell ref="F70:G70"/>
    <mergeCell ref="B39:G39"/>
    <mergeCell ref="B42:G42"/>
    <mergeCell ref="A65:C65"/>
    <mergeCell ref="A66:C66"/>
    <mergeCell ref="F66:G66"/>
    <mergeCell ref="F67:G67"/>
  </mergeCells>
  <pageMargins left="0.39370078740157483" right="0" top="0.11811023622047245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57" workbookViewId="0">
      <selection activeCell="B68" sqref="B68:G69"/>
    </sheetView>
  </sheetViews>
  <sheetFormatPr defaultColWidth="21.5703125" defaultRowHeight="15" x14ac:dyDescent="0.25"/>
  <cols>
    <col min="1" max="1" width="5.7109375" style="4" customWidth="1"/>
    <col min="2" max="2" width="43.28515625" style="4" customWidth="1"/>
    <col min="3" max="3" width="12.5703125" style="4" customWidth="1"/>
    <col min="4" max="4" width="18" style="4" customWidth="1"/>
    <col min="5" max="5" width="16" style="4" customWidth="1"/>
    <col min="6" max="6" width="15" style="4" customWidth="1"/>
    <col min="7" max="7" width="22" style="4" customWidth="1"/>
    <col min="8" max="16384" width="21.5703125" style="4"/>
  </cols>
  <sheetData>
    <row r="1" spans="1:13" ht="11.25" customHeight="1" x14ac:dyDescent="0.25">
      <c r="A1" s="27"/>
      <c r="E1" s="240" t="s">
        <v>0</v>
      </c>
      <c r="F1" s="240"/>
    </row>
    <row r="2" spans="1:13" ht="15" customHeight="1" x14ac:dyDescent="0.25">
      <c r="A2" s="27"/>
      <c r="E2" s="243" t="s">
        <v>245</v>
      </c>
      <c r="F2" s="243"/>
      <c r="G2" s="243"/>
    </row>
    <row r="3" spans="1:13" ht="13.5" customHeight="1" x14ac:dyDescent="0.25">
      <c r="A3" s="27"/>
      <c r="B3" s="27"/>
      <c r="E3" s="244" t="s">
        <v>45</v>
      </c>
      <c r="F3" s="244"/>
      <c r="G3" s="244"/>
    </row>
    <row r="4" spans="1:13" ht="12" customHeight="1" x14ac:dyDescent="0.25">
      <c r="A4" s="27"/>
      <c r="E4" s="245" t="s">
        <v>1</v>
      </c>
      <c r="F4" s="245"/>
      <c r="G4" s="245"/>
    </row>
    <row r="5" spans="1:13" ht="11.25" customHeight="1" x14ac:dyDescent="0.25">
      <c r="A5" s="27"/>
      <c r="E5" s="118" t="s">
        <v>2</v>
      </c>
    </row>
    <row r="6" spans="1:13" ht="15.75" x14ac:dyDescent="0.25">
      <c r="A6" s="27"/>
      <c r="B6" s="27"/>
      <c r="E6" s="246" t="s">
        <v>46</v>
      </c>
      <c r="F6" s="246"/>
      <c r="G6" s="246"/>
    </row>
    <row r="7" spans="1:13" ht="12.75" customHeight="1" x14ac:dyDescent="0.25">
      <c r="A7" s="27"/>
      <c r="E7" s="245" t="s">
        <v>3</v>
      </c>
      <c r="F7" s="245"/>
      <c r="G7" s="245"/>
    </row>
    <row r="8" spans="1:13" ht="18.75" customHeight="1" x14ac:dyDescent="0.25">
      <c r="A8" s="27"/>
      <c r="E8" s="262" t="s">
        <v>246</v>
      </c>
      <c r="F8" s="262"/>
      <c r="G8" s="262"/>
      <c r="H8" s="31"/>
      <c r="I8" s="31"/>
      <c r="J8" s="31"/>
      <c r="K8" s="31"/>
      <c r="L8" s="31"/>
      <c r="M8" s="31"/>
    </row>
    <row r="9" spans="1:13" ht="15.75" x14ac:dyDescent="0.25">
      <c r="A9" s="237" t="s">
        <v>162</v>
      </c>
      <c r="B9" s="237"/>
      <c r="C9" s="237"/>
      <c r="D9" s="237"/>
      <c r="E9" s="237"/>
      <c r="F9" s="237"/>
      <c r="G9" s="237"/>
      <c r="H9" s="31"/>
      <c r="I9" s="31"/>
      <c r="J9" s="31"/>
      <c r="K9" s="31"/>
      <c r="L9" s="31"/>
      <c r="M9" s="31"/>
    </row>
    <row r="10" spans="1:13" ht="15.75" x14ac:dyDescent="0.25">
      <c r="A10" s="237" t="s">
        <v>47</v>
      </c>
      <c r="B10" s="237"/>
      <c r="C10" s="237"/>
      <c r="D10" s="237"/>
      <c r="E10" s="237"/>
      <c r="F10" s="237"/>
      <c r="G10" s="237"/>
      <c r="H10" s="31"/>
      <c r="I10" s="31"/>
      <c r="J10" s="31"/>
      <c r="K10" s="31"/>
      <c r="L10" s="31"/>
      <c r="M10" s="31"/>
    </row>
    <row r="11" spans="1:13" ht="15.75" customHeight="1" x14ac:dyDescent="0.25">
      <c r="A11" s="242" t="s">
        <v>4</v>
      </c>
      <c r="B11" s="66">
        <v>1010000</v>
      </c>
      <c r="C11" s="259"/>
      <c r="D11" s="249" t="s">
        <v>251</v>
      </c>
      <c r="E11" s="249"/>
      <c r="F11" s="249"/>
      <c r="G11" s="249"/>
      <c r="H11" s="31"/>
      <c r="I11" s="31"/>
      <c r="J11" s="31"/>
      <c r="K11" s="31"/>
      <c r="L11" s="31"/>
      <c r="M11" s="31"/>
    </row>
    <row r="12" spans="1:13" ht="11.25" customHeight="1" x14ac:dyDescent="0.25">
      <c r="A12" s="242"/>
      <c r="B12" s="68" t="s">
        <v>5</v>
      </c>
      <c r="C12" s="259"/>
      <c r="D12" s="248" t="s">
        <v>43</v>
      </c>
      <c r="E12" s="248"/>
      <c r="F12" s="248"/>
      <c r="G12" s="248"/>
      <c r="H12" s="31"/>
      <c r="I12" s="31"/>
      <c r="J12" s="31"/>
      <c r="K12" s="31"/>
      <c r="L12" s="31"/>
      <c r="M12" s="31"/>
    </row>
    <row r="13" spans="1:13" ht="15.75" customHeight="1" x14ac:dyDescent="0.25">
      <c r="A13" s="242" t="s">
        <v>6</v>
      </c>
      <c r="B13" s="66">
        <v>1010000</v>
      </c>
      <c r="C13" s="259"/>
      <c r="D13" s="249" t="s">
        <v>251</v>
      </c>
      <c r="E13" s="249"/>
      <c r="F13" s="249"/>
      <c r="G13" s="249"/>
      <c r="H13" s="31"/>
      <c r="I13" s="31"/>
      <c r="J13" s="31"/>
      <c r="K13" s="31"/>
      <c r="L13" s="31"/>
      <c r="M13" s="31"/>
    </row>
    <row r="14" spans="1:13" ht="11.25" customHeight="1" x14ac:dyDescent="0.25">
      <c r="A14" s="242"/>
      <c r="B14" s="68" t="s">
        <v>5</v>
      </c>
      <c r="C14" s="259"/>
      <c r="D14" s="260" t="s">
        <v>42</v>
      </c>
      <c r="E14" s="260"/>
      <c r="F14" s="260"/>
      <c r="G14" s="260"/>
      <c r="H14" s="31"/>
      <c r="I14" s="31"/>
      <c r="J14" s="31"/>
      <c r="K14" s="31"/>
      <c r="L14" s="31"/>
      <c r="M14" s="31"/>
    </row>
    <row r="15" spans="1:13" ht="23.25" customHeight="1" x14ac:dyDescent="0.25">
      <c r="A15" s="242" t="s">
        <v>7</v>
      </c>
      <c r="B15" s="66">
        <v>1014040</v>
      </c>
      <c r="C15" s="69" t="s">
        <v>135</v>
      </c>
      <c r="D15" s="236" t="s">
        <v>160</v>
      </c>
      <c r="E15" s="236"/>
      <c r="F15" s="236"/>
      <c r="G15" s="236"/>
      <c r="H15" s="32"/>
      <c r="I15" s="32"/>
      <c r="J15" s="32"/>
      <c r="K15" s="32"/>
      <c r="L15" s="32"/>
      <c r="M15" s="31"/>
    </row>
    <row r="16" spans="1:13" ht="11.25" customHeight="1" x14ac:dyDescent="0.25">
      <c r="A16" s="242"/>
      <c r="B16" s="8" t="s">
        <v>5</v>
      </c>
      <c r="C16" s="8" t="s">
        <v>8</v>
      </c>
      <c r="D16" s="248" t="s">
        <v>44</v>
      </c>
      <c r="E16" s="248"/>
      <c r="F16" s="248"/>
      <c r="G16" s="248"/>
      <c r="H16" s="31"/>
      <c r="I16" s="31"/>
      <c r="J16" s="31"/>
      <c r="K16" s="31"/>
      <c r="L16" s="31"/>
      <c r="M16" s="31"/>
    </row>
    <row r="17" spans="1:13" ht="34.5" customHeight="1" x14ac:dyDescent="0.25">
      <c r="A17" s="29" t="s">
        <v>9</v>
      </c>
      <c r="B17" s="258" t="s">
        <v>163</v>
      </c>
      <c r="C17" s="258"/>
      <c r="D17" s="258"/>
      <c r="E17" s="258"/>
      <c r="F17" s="258"/>
      <c r="G17" s="258"/>
      <c r="H17" s="31"/>
      <c r="I17" s="31"/>
      <c r="J17" s="31"/>
      <c r="K17" s="31"/>
      <c r="L17" s="31"/>
      <c r="M17" s="31"/>
    </row>
    <row r="18" spans="1:13" ht="15.75" x14ac:dyDescent="0.25">
      <c r="A18" s="29" t="s">
        <v>10</v>
      </c>
      <c r="B18" s="241" t="s">
        <v>50</v>
      </c>
      <c r="C18" s="241"/>
      <c r="D18" s="241"/>
      <c r="E18" s="241"/>
      <c r="F18" s="241"/>
      <c r="G18" s="241"/>
      <c r="H18" s="31"/>
      <c r="I18" s="31"/>
      <c r="J18" s="31"/>
      <c r="K18" s="31"/>
      <c r="L18" s="31"/>
      <c r="M18" s="31"/>
    </row>
    <row r="19" spans="1:13" ht="39.75" customHeight="1" x14ac:dyDescent="0.25">
      <c r="A19" s="29"/>
      <c r="B19" s="238" t="s">
        <v>164</v>
      </c>
      <c r="C19" s="238"/>
      <c r="D19" s="238"/>
      <c r="E19" s="238"/>
      <c r="F19" s="238"/>
      <c r="G19" s="238"/>
      <c r="H19" s="31"/>
      <c r="I19" s="31"/>
      <c r="J19" s="31"/>
      <c r="K19" s="31"/>
      <c r="L19" s="31"/>
      <c r="M19" s="31"/>
    </row>
    <row r="20" spans="1:13" ht="15.75" x14ac:dyDescent="0.25">
      <c r="A20" s="29" t="s">
        <v>11</v>
      </c>
      <c r="B20" s="241" t="s">
        <v>73</v>
      </c>
      <c r="C20" s="241"/>
      <c r="D20" s="241"/>
      <c r="E20" s="241"/>
      <c r="F20" s="241"/>
      <c r="G20" s="241"/>
      <c r="H20" s="31"/>
      <c r="I20" s="31"/>
      <c r="J20" s="31"/>
      <c r="K20" s="31"/>
      <c r="L20" s="31"/>
      <c r="M20" s="31"/>
    </row>
    <row r="21" spans="1:13" ht="30.75" customHeight="1" x14ac:dyDescent="0.25">
      <c r="A21" s="271" t="s">
        <v>165</v>
      </c>
      <c r="B21" s="271"/>
      <c r="C21" s="271"/>
      <c r="D21" s="271"/>
      <c r="E21" s="271"/>
      <c r="F21" s="271"/>
      <c r="G21" s="271"/>
      <c r="H21" s="70"/>
      <c r="I21" s="70"/>
      <c r="J21" s="70"/>
      <c r="K21" s="70"/>
      <c r="L21" s="70"/>
      <c r="M21" s="70"/>
    </row>
    <row r="22" spans="1:13" ht="18.75" customHeight="1" x14ac:dyDescent="0.25">
      <c r="A22" s="29" t="s">
        <v>12</v>
      </c>
      <c r="B22" s="254" t="s">
        <v>13</v>
      </c>
      <c r="C22" s="254"/>
      <c r="D22" s="254"/>
    </row>
    <row r="23" spans="1:13" ht="15.75" x14ac:dyDescent="0.25">
      <c r="A23" s="23" t="s">
        <v>14</v>
      </c>
      <c r="B23" s="255" t="s">
        <v>15</v>
      </c>
      <c r="C23" s="255"/>
      <c r="D23" s="255"/>
      <c r="E23" s="255"/>
      <c r="F23" s="255"/>
      <c r="G23" s="255"/>
    </row>
    <row r="24" spans="1:13" ht="20.25" customHeight="1" x14ac:dyDescent="0.25">
      <c r="A24" s="30">
        <v>1</v>
      </c>
      <c r="B24" s="272" t="s">
        <v>166</v>
      </c>
      <c r="C24" s="273"/>
      <c r="D24" s="273"/>
      <c r="E24" s="273"/>
      <c r="F24" s="273"/>
      <c r="G24" s="274"/>
    </row>
    <row r="25" spans="1:13" ht="15.75" x14ac:dyDescent="0.25">
      <c r="A25" s="30"/>
      <c r="B25" s="255"/>
      <c r="C25" s="255"/>
      <c r="D25" s="255"/>
      <c r="E25" s="255"/>
      <c r="F25" s="255"/>
      <c r="G25" s="255"/>
    </row>
    <row r="26" spans="1:13" ht="7.5" customHeight="1" x14ac:dyDescent="0.25">
      <c r="A26" s="3"/>
    </row>
    <row r="27" spans="1:13" ht="18" customHeight="1" x14ac:dyDescent="0.25">
      <c r="A27" s="29" t="s">
        <v>16</v>
      </c>
      <c r="B27" s="247" t="s">
        <v>17</v>
      </c>
      <c r="C27" s="247"/>
      <c r="D27" s="247"/>
      <c r="E27" s="27"/>
      <c r="F27" s="85" t="s">
        <v>18</v>
      </c>
      <c r="G27" s="27"/>
    </row>
    <row r="28" spans="1:13" ht="37.5" customHeight="1" x14ac:dyDescent="0.25">
      <c r="A28" s="86" t="s">
        <v>14</v>
      </c>
      <c r="B28" s="86" t="s">
        <v>19</v>
      </c>
      <c r="C28" s="86" t="s">
        <v>20</v>
      </c>
      <c r="D28" s="86" t="s">
        <v>21</v>
      </c>
      <c r="E28" s="86" t="s">
        <v>158</v>
      </c>
      <c r="F28" s="86" t="s">
        <v>23</v>
      </c>
    </row>
    <row r="29" spans="1:13" ht="11.25" customHeight="1" x14ac:dyDescent="0.25">
      <c r="A29" s="23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</row>
    <row r="30" spans="1:13" ht="38.25" customHeight="1" x14ac:dyDescent="0.25">
      <c r="A30" s="30">
        <v>1</v>
      </c>
      <c r="B30" s="22" t="str">
        <f>B24</f>
        <v>Забезпечення  збереження популяризації духовного надбання нації (розвиток інфраструктури музеїв), забезпечення виставковою діяльністю</v>
      </c>
      <c r="C30" s="58">
        <v>3814800</v>
      </c>
      <c r="D30" s="59">
        <v>416000</v>
      </c>
      <c r="E30" s="59"/>
      <c r="F30" s="59">
        <f>C30+D30</f>
        <v>4230800</v>
      </c>
    </row>
    <row r="31" spans="1:13" ht="15.75" x14ac:dyDescent="0.25">
      <c r="A31" s="30"/>
      <c r="B31" s="30"/>
      <c r="C31" s="30"/>
      <c r="D31" s="30"/>
      <c r="E31" s="30"/>
      <c r="F31" s="30"/>
    </row>
    <row r="32" spans="1:13" ht="15.75" x14ac:dyDescent="0.25">
      <c r="A32" s="255" t="s">
        <v>23</v>
      </c>
      <c r="B32" s="255"/>
      <c r="C32" s="59">
        <f>SUM(C30:C31)</f>
        <v>3814800</v>
      </c>
      <c r="D32" s="59">
        <f>SUM(D30:D31)</f>
        <v>416000</v>
      </c>
      <c r="E32" s="59">
        <f>SUM(E30:E31)</f>
        <v>0</v>
      </c>
      <c r="F32" s="59">
        <f>SUM(F30:F31)</f>
        <v>4230800</v>
      </c>
    </row>
    <row r="33" spans="1:7" ht="15" customHeight="1" x14ac:dyDescent="0.25">
      <c r="A33" s="3"/>
    </row>
    <row r="34" spans="1:7" ht="15.75" customHeight="1" x14ac:dyDescent="0.25">
      <c r="A34" s="29" t="s">
        <v>24</v>
      </c>
      <c r="B34" s="247" t="s">
        <v>25</v>
      </c>
      <c r="C34" s="247"/>
      <c r="D34" s="247"/>
      <c r="E34" s="247"/>
      <c r="F34" s="27" t="s">
        <v>18</v>
      </c>
    </row>
    <row r="35" spans="1:7" ht="31.5" x14ac:dyDescent="0.25">
      <c r="B35" s="30" t="s">
        <v>26</v>
      </c>
      <c r="C35" s="30" t="s">
        <v>20</v>
      </c>
      <c r="D35" s="30" t="s">
        <v>21</v>
      </c>
      <c r="E35" s="30" t="s">
        <v>23</v>
      </c>
    </row>
    <row r="36" spans="1:7" ht="9" customHeight="1" x14ac:dyDescent="0.25">
      <c r="B36" s="62">
        <v>1</v>
      </c>
      <c r="C36" s="62">
        <v>2</v>
      </c>
      <c r="D36" s="62">
        <v>3</v>
      </c>
      <c r="E36" s="62">
        <v>4</v>
      </c>
    </row>
    <row r="37" spans="1:7" ht="15.75" x14ac:dyDescent="0.25">
      <c r="B37" s="10" t="s">
        <v>23</v>
      </c>
      <c r="C37" s="10"/>
      <c r="D37" s="10"/>
      <c r="E37" s="10"/>
    </row>
    <row r="38" spans="1:7" ht="10.5" customHeight="1" x14ac:dyDescent="0.25">
      <c r="A38" s="3"/>
    </row>
    <row r="39" spans="1:7" ht="15.75" x14ac:dyDescent="0.25">
      <c r="A39" s="29" t="s">
        <v>27</v>
      </c>
      <c r="B39" s="241" t="s">
        <v>28</v>
      </c>
      <c r="C39" s="241"/>
      <c r="D39" s="241"/>
      <c r="E39" s="241"/>
      <c r="F39" s="241"/>
      <c r="G39" s="241"/>
    </row>
    <row r="40" spans="1:7" ht="31.5" customHeight="1" x14ac:dyDescent="0.25">
      <c r="A40" s="30" t="s">
        <v>14</v>
      </c>
      <c r="B40" s="30" t="s">
        <v>29</v>
      </c>
      <c r="C40" s="30" t="s">
        <v>30</v>
      </c>
      <c r="D40" s="30" t="s">
        <v>31</v>
      </c>
      <c r="E40" s="30" t="s">
        <v>20</v>
      </c>
      <c r="F40" s="30" t="s">
        <v>21</v>
      </c>
      <c r="G40" s="30" t="s">
        <v>23</v>
      </c>
    </row>
    <row r="41" spans="1:7" x14ac:dyDescent="0.25">
      <c r="A41" s="23">
        <v>1</v>
      </c>
      <c r="B41" s="23">
        <v>2</v>
      </c>
      <c r="C41" s="23">
        <v>3</v>
      </c>
      <c r="D41" s="23">
        <v>4</v>
      </c>
      <c r="E41" s="23">
        <v>5</v>
      </c>
      <c r="F41" s="23">
        <v>6</v>
      </c>
      <c r="G41" s="23">
        <v>7</v>
      </c>
    </row>
    <row r="42" spans="1:7" ht="30" customHeight="1" x14ac:dyDescent="0.25">
      <c r="A42" s="30">
        <v>1</v>
      </c>
      <c r="B42" s="250" t="str">
        <f>B30</f>
        <v>Забезпечення  збереження популяризації духовного надбання нації (розвиток інфраструктури музеїв), забезпечення виставковою діяльністю</v>
      </c>
      <c r="C42" s="251"/>
      <c r="D42" s="251"/>
      <c r="E42" s="251"/>
      <c r="F42" s="251"/>
      <c r="G42" s="252"/>
    </row>
    <row r="43" spans="1:7" ht="15.75" x14ac:dyDescent="0.25">
      <c r="A43" s="93">
        <v>1</v>
      </c>
      <c r="B43" s="94" t="s">
        <v>32</v>
      </c>
      <c r="C43" s="30"/>
      <c r="D43" s="30"/>
      <c r="E43" s="30"/>
      <c r="F43" s="30"/>
      <c r="G43" s="30"/>
    </row>
    <row r="44" spans="1:7" ht="15.75" x14ac:dyDescent="0.25">
      <c r="A44" s="30"/>
      <c r="B44" s="89" t="s">
        <v>167</v>
      </c>
      <c r="C44" s="112" t="s">
        <v>77</v>
      </c>
      <c r="D44" s="124" t="s">
        <v>141</v>
      </c>
      <c r="E44" s="146">
        <v>1</v>
      </c>
      <c r="F44" s="193"/>
      <c r="G44" s="146">
        <v>1</v>
      </c>
    </row>
    <row r="45" spans="1:7" ht="15" customHeight="1" x14ac:dyDescent="0.25">
      <c r="A45" s="30"/>
      <c r="B45" s="76" t="s">
        <v>168</v>
      </c>
      <c r="C45" s="112" t="s">
        <v>77</v>
      </c>
      <c r="D45" s="124" t="s">
        <v>169</v>
      </c>
      <c r="E45" s="147">
        <f>SUM(E46:E48)</f>
        <v>42</v>
      </c>
      <c r="F45" s="193"/>
      <c r="G45" s="147">
        <f t="shared" ref="G45:G50" si="0">E45</f>
        <v>42</v>
      </c>
    </row>
    <row r="46" spans="1:7" ht="15.75" x14ac:dyDescent="0.25">
      <c r="A46" s="30"/>
      <c r="B46" s="76" t="s">
        <v>187</v>
      </c>
      <c r="C46" s="112" t="s">
        <v>77</v>
      </c>
      <c r="D46" s="124" t="s">
        <v>169</v>
      </c>
      <c r="E46" s="147">
        <v>9</v>
      </c>
      <c r="F46" s="193"/>
      <c r="G46" s="147">
        <f t="shared" si="0"/>
        <v>9</v>
      </c>
    </row>
    <row r="47" spans="1:7" ht="15.75" x14ac:dyDescent="0.25">
      <c r="A47" s="30"/>
      <c r="B47" s="76" t="s">
        <v>144</v>
      </c>
      <c r="C47" s="112" t="s">
        <v>77</v>
      </c>
      <c r="D47" s="124" t="s">
        <v>169</v>
      </c>
      <c r="E47" s="147">
        <v>18</v>
      </c>
      <c r="F47" s="193"/>
      <c r="G47" s="147">
        <f t="shared" si="0"/>
        <v>18</v>
      </c>
    </row>
    <row r="48" spans="1:7" ht="15.75" x14ac:dyDescent="0.25">
      <c r="A48" s="30"/>
      <c r="B48" s="76" t="s">
        <v>145</v>
      </c>
      <c r="C48" s="112" t="s">
        <v>77</v>
      </c>
      <c r="D48" s="124" t="s">
        <v>169</v>
      </c>
      <c r="E48" s="147">
        <v>15</v>
      </c>
      <c r="F48" s="193"/>
      <c r="G48" s="147">
        <f t="shared" si="0"/>
        <v>15</v>
      </c>
    </row>
    <row r="49" spans="1:8" ht="16.5" customHeight="1" x14ac:dyDescent="0.25">
      <c r="A49" s="93"/>
      <c r="B49" s="76" t="s">
        <v>170</v>
      </c>
      <c r="C49" s="108" t="s">
        <v>171</v>
      </c>
      <c r="D49" s="127" t="s">
        <v>172</v>
      </c>
      <c r="E49" s="194">
        <v>2765</v>
      </c>
      <c r="F49" s="193"/>
      <c r="G49" s="147">
        <f t="shared" si="0"/>
        <v>2765</v>
      </c>
    </row>
    <row r="50" spans="1:8" ht="12.75" customHeight="1" x14ac:dyDescent="0.25">
      <c r="A50" s="30"/>
      <c r="B50" s="76" t="s">
        <v>173</v>
      </c>
      <c r="C50" s="108" t="s">
        <v>171</v>
      </c>
      <c r="D50" s="127" t="s">
        <v>172</v>
      </c>
      <c r="E50" s="194">
        <v>370</v>
      </c>
      <c r="F50" s="193"/>
      <c r="G50" s="147">
        <f t="shared" si="0"/>
        <v>370</v>
      </c>
    </row>
    <row r="51" spans="1:8" ht="33.75" customHeight="1" x14ac:dyDescent="0.25">
      <c r="A51" s="30"/>
      <c r="B51" s="76" t="s">
        <v>189</v>
      </c>
      <c r="C51" s="111" t="s">
        <v>63</v>
      </c>
      <c r="D51" s="128" t="s">
        <v>90</v>
      </c>
      <c r="E51" s="147">
        <f>C32</f>
        <v>3814800</v>
      </c>
      <c r="F51" s="147"/>
      <c r="G51" s="147">
        <f>SUM(E51:F51)</f>
        <v>3814800</v>
      </c>
    </row>
    <row r="52" spans="1:8" ht="15.75" x14ac:dyDescent="0.25">
      <c r="A52" s="93">
        <v>2</v>
      </c>
      <c r="B52" s="94" t="s">
        <v>33</v>
      </c>
      <c r="C52" s="30"/>
      <c r="D52" s="129"/>
      <c r="E52" s="129"/>
      <c r="F52" s="148"/>
      <c r="G52" s="148"/>
    </row>
    <row r="53" spans="1:8" ht="15.75" x14ac:dyDescent="0.25">
      <c r="A53" s="93"/>
      <c r="B53" s="109" t="s">
        <v>188</v>
      </c>
      <c r="C53" s="112" t="s">
        <v>77</v>
      </c>
      <c r="D53" s="128" t="s">
        <v>124</v>
      </c>
      <c r="E53" s="163">
        <v>36</v>
      </c>
      <c r="F53" s="156"/>
      <c r="G53" s="149">
        <f t="shared" ref="G53:G59" si="1">E53</f>
        <v>36</v>
      </c>
    </row>
    <row r="54" spans="1:8" ht="15.75" x14ac:dyDescent="0.25">
      <c r="A54" s="93"/>
      <c r="B54" s="109" t="s">
        <v>174</v>
      </c>
      <c r="C54" s="112" t="s">
        <v>77</v>
      </c>
      <c r="D54" s="128" t="s">
        <v>124</v>
      </c>
      <c r="E54" s="163">
        <v>1350</v>
      </c>
      <c r="F54" s="156"/>
      <c r="G54" s="149">
        <f t="shared" si="1"/>
        <v>1350</v>
      </c>
    </row>
    <row r="55" spans="1:8" ht="19.5" customHeight="1" x14ac:dyDescent="0.25">
      <c r="A55" s="93"/>
      <c r="B55" s="109" t="s">
        <v>175</v>
      </c>
      <c r="C55" s="112" t="s">
        <v>176</v>
      </c>
      <c r="D55" s="127" t="s">
        <v>172</v>
      </c>
      <c r="E55" s="152">
        <v>56.36</v>
      </c>
      <c r="F55" s="195"/>
      <c r="G55" s="158">
        <f t="shared" si="1"/>
        <v>56.36</v>
      </c>
    </row>
    <row r="56" spans="1:8" ht="27.75" customHeight="1" x14ac:dyDescent="0.25">
      <c r="A56" s="93"/>
      <c r="B56" s="109" t="s">
        <v>177</v>
      </c>
      <c r="C56" s="112" t="s">
        <v>176</v>
      </c>
      <c r="D56" s="128" t="s">
        <v>124</v>
      </c>
      <c r="E56" s="152">
        <v>2</v>
      </c>
      <c r="F56" s="195"/>
      <c r="G56" s="158">
        <f t="shared" si="1"/>
        <v>2</v>
      </c>
    </row>
    <row r="57" spans="1:8" ht="30" x14ac:dyDescent="0.25">
      <c r="A57" s="93"/>
      <c r="B57" s="110" t="s">
        <v>178</v>
      </c>
      <c r="C57" s="112" t="s">
        <v>95</v>
      </c>
      <c r="D57" s="128" t="s">
        <v>124</v>
      </c>
      <c r="E57" s="163">
        <v>53400</v>
      </c>
      <c r="F57" s="156"/>
      <c r="G57" s="149">
        <f t="shared" si="1"/>
        <v>53400</v>
      </c>
    </row>
    <row r="58" spans="1:8" ht="16.5" customHeight="1" x14ac:dyDescent="0.25">
      <c r="A58" s="30"/>
      <c r="B58" s="110" t="s">
        <v>179</v>
      </c>
      <c r="C58" s="112" t="s">
        <v>95</v>
      </c>
      <c r="D58" s="128" t="s">
        <v>124</v>
      </c>
      <c r="E58" s="163">
        <v>20000</v>
      </c>
      <c r="F58" s="156"/>
      <c r="G58" s="149">
        <f t="shared" si="1"/>
        <v>20000</v>
      </c>
    </row>
    <row r="59" spans="1:8" ht="15" customHeight="1" x14ac:dyDescent="0.25">
      <c r="A59" s="30"/>
      <c r="B59" s="110" t="s">
        <v>180</v>
      </c>
      <c r="C59" s="112" t="s">
        <v>95</v>
      </c>
      <c r="D59" s="128" t="s">
        <v>124</v>
      </c>
      <c r="E59" s="163">
        <f>E57-E58</f>
        <v>33400</v>
      </c>
      <c r="F59" s="156"/>
      <c r="G59" s="147">
        <f t="shared" si="1"/>
        <v>33400</v>
      </c>
      <c r="H59" s="31"/>
    </row>
    <row r="60" spans="1:8" ht="15.75" x14ac:dyDescent="0.25">
      <c r="A60" s="30"/>
      <c r="B60" s="110" t="s">
        <v>181</v>
      </c>
      <c r="C60" s="112" t="s">
        <v>63</v>
      </c>
      <c r="D60" s="128" t="s">
        <v>90</v>
      </c>
      <c r="E60" s="163"/>
      <c r="F60" s="163">
        <v>416000</v>
      </c>
      <c r="G60" s="147">
        <f>F60</f>
        <v>416000</v>
      </c>
      <c r="H60" s="31"/>
    </row>
    <row r="61" spans="1:8" ht="16.5" customHeight="1" x14ac:dyDescent="0.25">
      <c r="A61" s="30"/>
      <c r="B61" s="110" t="s">
        <v>190</v>
      </c>
      <c r="C61" s="112" t="s">
        <v>63</v>
      </c>
      <c r="D61" s="128" t="s">
        <v>90</v>
      </c>
      <c r="E61" s="163"/>
      <c r="F61" s="163">
        <v>345000</v>
      </c>
      <c r="G61" s="147">
        <f>F61</f>
        <v>345000</v>
      </c>
      <c r="H61" s="31"/>
    </row>
    <row r="62" spans="1:8" ht="15.75" x14ac:dyDescent="0.25">
      <c r="A62" s="30"/>
      <c r="B62" s="110" t="s">
        <v>182</v>
      </c>
      <c r="C62" s="112" t="s">
        <v>77</v>
      </c>
      <c r="D62" s="128" t="s">
        <v>124</v>
      </c>
      <c r="E62" s="163"/>
      <c r="F62" s="163">
        <v>20000</v>
      </c>
      <c r="G62" s="147">
        <f>F62</f>
        <v>20000</v>
      </c>
      <c r="H62" s="31"/>
    </row>
    <row r="63" spans="1:8" ht="16.5" customHeight="1" x14ac:dyDescent="0.25">
      <c r="A63" s="93">
        <v>3</v>
      </c>
      <c r="B63" s="94" t="s">
        <v>34</v>
      </c>
      <c r="C63" s="30"/>
      <c r="D63" s="192"/>
      <c r="E63" s="196"/>
      <c r="F63" s="74"/>
      <c r="G63" s="196"/>
    </row>
    <row r="64" spans="1:8" ht="15" customHeight="1" x14ac:dyDescent="0.25">
      <c r="A64" s="30"/>
      <c r="B64" s="221" t="s">
        <v>183</v>
      </c>
      <c r="C64" s="107" t="s">
        <v>63</v>
      </c>
      <c r="D64" s="128" t="s">
        <v>98</v>
      </c>
      <c r="E64" s="197"/>
      <c r="F64" s="198">
        <f>F61/F62</f>
        <v>17.25</v>
      </c>
      <c r="G64" s="151"/>
    </row>
    <row r="65" spans="1:7" ht="15.75" customHeight="1" x14ac:dyDescent="0.25">
      <c r="A65" s="30"/>
      <c r="B65" s="221" t="s">
        <v>191</v>
      </c>
      <c r="C65" s="107" t="s">
        <v>63</v>
      </c>
      <c r="D65" s="128" t="s">
        <v>98</v>
      </c>
      <c r="E65" s="155"/>
      <c r="F65" s="155"/>
      <c r="G65" s="151">
        <f>F32/G57</f>
        <v>79.228464419475657</v>
      </c>
    </row>
    <row r="66" spans="1:7" ht="30" x14ac:dyDescent="0.25">
      <c r="A66" s="30"/>
      <c r="B66" s="221" t="s">
        <v>184</v>
      </c>
      <c r="C66" s="107" t="s">
        <v>63</v>
      </c>
      <c r="D66" s="128" t="s">
        <v>98</v>
      </c>
      <c r="E66" s="199">
        <f>D27/E57</f>
        <v>0</v>
      </c>
      <c r="F66" s="197"/>
      <c r="G66" s="151">
        <f>G51/G57</f>
        <v>71.438202247191015</v>
      </c>
    </row>
    <row r="67" spans="1:7" ht="15.75" x14ac:dyDescent="0.25">
      <c r="A67" s="93">
        <v>4</v>
      </c>
      <c r="B67" s="94" t="s">
        <v>35</v>
      </c>
      <c r="C67" s="30"/>
      <c r="D67" s="192"/>
      <c r="E67" s="184"/>
      <c r="F67" s="184"/>
      <c r="G67" s="184"/>
    </row>
    <row r="68" spans="1:7" ht="45" x14ac:dyDescent="0.25">
      <c r="A68" s="119"/>
      <c r="B68" s="76" t="s">
        <v>242</v>
      </c>
      <c r="C68" s="111" t="s">
        <v>68</v>
      </c>
      <c r="D68" s="128" t="s">
        <v>98</v>
      </c>
      <c r="E68" s="154"/>
      <c r="F68" s="154"/>
      <c r="G68" s="154">
        <v>0.2</v>
      </c>
    </row>
    <row r="69" spans="1:7" ht="45" x14ac:dyDescent="0.25">
      <c r="A69" s="119"/>
      <c r="B69" s="76" t="s">
        <v>186</v>
      </c>
      <c r="C69" s="111" t="s">
        <v>68</v>
      </c>
      <c r="D69" s="128" t="s">
        <v>98</v>
      </c>
      <c r="E69" s="154"/>
      <c r="F69" s="154"/>
      <c r="G69" s="154">
        <f>G56/G55*100</f>
        <v>3.5486160397444997</v>
      </c>
    </row>
    <row r="70" spans="1:7" ht="15.75" x14ac:dyDescent="0.25">
      <c r="A70" s="33"/>
      <c r="B70" s="55"/>
      <c r="C70" s="56"/>
      <c r="D70" s="138"/>
      <c r="E70" s="136"/>
      <c r="F70" s="136"/>
      <c r="G70" s="136"/>
    </row>
    <row r="71" spans="1:7" ht="15.75" customHeight="1" x14ac:dyDescent="0.25">
      <c r="A71" s="241" t="s">
        <v>36</v>
      </c>
      <c r="B71" s="241"/>
      <c r="C71" s="241"/>
      <c r="D71" s="139"/>
      <c r="E71" s="136"/>
      <c r="F71" s="136"/>
      <c r="G71" s="136"/>
    </row>
    <row r="72" spans="1:7" ht="15.75" customHeight="1" x14ac:dyDescent="0.25">
      <c r="A72" s="241" t="s">
        <v>37</v>
      </c>
      <c r="B72" s="241"/>
      <c r="C72" s="241"/>
      <c r="D72" s="140"/>
      <c r="E72" s="141"/>
      <c r="F72" s="275" t="s">
        <v>106</v>
      </c>
      <c r="G72" s="275"/>
    </row>
    <row r="73" spans="1:7" ht="14.25" customHeight="1" x14ac:dyDescent="0.25">
      <c r="A73" s="5"/>
      <c r="B73" s="27"/>
      <c r="D73" s="142" t="s">
        <v>38</v>
      </c>
      <c r="E73" s="136"/>
      <c r="F73" s="276" t="s">
        <v>39</v>
      </c>
      <c r="G73" s="276"/>
    </row>
    <row r="74" spans="1:7" ht="14.25" customHeight="1" x14ac:dyDescent="0.25">
      <c r="A74" s="241" t="s">
        <v>40</v>
      </c>
      <c r="B74" s="241"/>
      <c r="C74" s="241"/>
      <c r="D74" s="29"/>
    </row>
    <row r="75" spans="1:7" ht="15.75" customHeight="1" x14ac:dyDescent="0.25">
      <c r="A75" s="241" t="s">
        <v>41</v>
      </c>
      <c r="B75" s="241"/>
      <c r="C75" s="241"/>
      <c r="D75" s="12"/>
      <c r="E75" s="11"/>
      <c r="F75" s="253" t="s">
        <v>107</v>
      </c>
      <c r="G75" s="253"/>
    </row>
    <row r="76" spans="1:7" ht="13.5" customHeight="1" x14ac:dyDescent="0.25">
      <c r="A76" s="27"/>
      <c r="B76" s="26"/>
      <c r="C76" s="29"/>
      <c r="D76" s="28" t="s">
        <v>38</v>
      </c>
      <c r="F76" s="245" t="s">
        <v>39</v>
      </c>
      <c r="G76" s="245"/>
    </row>
    <row r="77" spans="1:7" ht="15.75" x14ac:dyDescent="0.25">
      <c r="B77" s="29"/>
    </row>
  </sheetData>
  <mergeCells count="41">
    <mergeCell ref="A74:C74"/>
    <mergeCell ref="A75:C75"/>
    <mergeCell ref="F75:G75"/>
    <mergeCell ref="F76:G76"/>
    <mergeCell ref="B39:G39"/>
    <mergeCell ref="B42:G42"/>
    <mergeCell ref="A71:C71"/>
    <mergeCell ref="A72:C72"/>
    <mergeCell ref="F72:G72"/>
    <mergeCell ref="F73:G73"/>
    <mergeCell ref="B23:G23"/>
    <mergeCell ref="B24:G24"/>
    <mergeCell ref="B25:G25"/>
    <mergeCell ref="B27:D27"/>
    <mergeCell ref="A32:B32"/>
    <mergeCell ref="B34:E34"/>
    <mergeCell ref="B17:G17"/>
    <mergeCell ref="B18:G18"/>
    <mergeCell ref="B19:G19"/>
    <mergeCell ref="B20:G20"/>
    <mergeCell ref="A21:G21"/>
    <mergeCell ref="B22:D22"/>
    <mergeCell ref="A13:A14"/>
    <mergeCell ref="C13:C14"/>
    <mergeCell ref="D13:G13"/>
    <mergeCell ref="D14:G14"/>
    <mergeCell ref="A15:A16"/>
    <mergeCell ref="D16:G16"/>
    <mergeCell ref="E8:G8"/>
    <mergeCell ref="A9:G9"/>
    <mergeCell ref="A10:G10"/>
    <mergeCell ref="A11:A12"/>
    <mergeCell ref="C11:C12"/>
    <mergeCell ref="D11:G11"/>
    <mergeCell ref="D12:G12"/>
    <mergeCell ref="E1:F1"/>
    <mergeCell ref="E2:G2"/>
    <mergeCell ref="E3:G3"/>
    <mergeCell ref="E4:G4"/>
    <mergeCell ref="E6:G6"/>
    <mergeCell ref="E7:G7"/>
  </mergeCells>
  <pageMargins left="0" right="0" top="0.11811023622047245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47" workbookViewId="0">
      <selection activeCell="B66" sqref="B66:G66"/>
    </sheetView>
  </sheetViews>
  <sheetFormatPr defaultColWidth="21.5703125" defaultRowHeight="15" x14ac:dyDescent="0.25"/>
  <cols>
    <col min="1" max="1" width="5.7109375" style="4" customWidth="1"/>
    <col min="2" max="2" width="43.28515625" style="4" customWidth="1"/>
    <col min="3" max="3" width="12.5703125" style="4" customWidth="1"/>
    <col min="4" max="4" width="18" style="4" customWidth="1"/>
    <col min="5" max="5" width="16" style="4" customWidth="1"/>
    <col min="6" max="6" width="15" style="4" customWidth="1"/>
    <col min="7" max="7" width="22" style="4" customWidth="1"/>
    <col min="8" max="16384" width="21.5703125" style="4"/>
  </cols>
  <sheetData>
    <row r="1" spans="1:13" ht="11.25" customHeight="1" x14ac:dyDescent="0.25">
      <c r="A1" s="101"/>
      <c r="E1" s="240" t="s">
        <v>0</v>
      </c>
      <c r="F1" s="240"/>
    </row>
    <row r="2" spans="1:13" ht="15" customHeight="1" x14ac:dyDescent="0.25">
      <c r="A2" s="101"/>
      <c r="E2" s="243" t="s">
        <v>245</v>
      </c>
      <c r="F2" s="243"/>
      <c r="G2" s="243"/>
    </row>
    <row r="3" spans="1:13" ht="13.5" customHeight="1" x14ac:dyDescent="0.25">
      <c r="A3" s="101"/>
      <c r="B3" s="101"/>
      <c r="E3" s="244" t="s">
        <v>45</v>
      </c>
      <c r="F3" s="244"/>
      <c r="G3" s="244"/>
    </row>
    <row r="4" spans="1:13" ht="12" customHeight="1" x14ac:dyDescent="0.25">
      <c r="A4" s="101"/>
      <c r="E4" s="245" t="s">
        <v>1</v>
      </c>
      <c r="F4" s="245"/>
      <c r="G4" s="245"/>
    </row>
    <row r="5" spans="1:13" ht="11.25" customHeight="1" x14ac:dyDescent="0.25">
      <c r="A5" s="101"/>
      <c r="E5" s="118" t="s">
        <v>2</v>
      </c>
    </row>
    <row r="6" spans="1:13" ht="15.75" x14ac:dyDescent="0.25">
      <c r="A6" s="101"/>
      <c r="B6" s="101"/>
      <c r="E6" s="246" t="s">
        <v>46</v>
      </c>
      <c r="F6" s="246"/>
      <c r="G6" s="246"/>
    </row>
    <row r="7" spans="1:13" ht="12.75" customHeight="1" x14ac:dyDescent="0.25">
      <c r="A7" s="101"/>
      <c r="E7" s="245" t="s">
        <v>3</v>
      </c>
      <c r="F7" s="245"/>
      <c r="G7" s="245"/>
    </row>
    <row r="8" spans="1:13" ht="18.75" customHeight="1" x14ac:dyDescent="0.25">
      <c r="A8" s="101"/>
      <c r="E8" s="247" t="s">
        <v>246</v>
      </c>
      <c r="F8" s="247"/>
      <c r="G8" s="247"/>
      <c r="H8" s="31"/>
      <c r="I8" s="31"/>
      <c r="J8" s="31"/>
      <c r="K8" s="31"/>
      <c r="L8" s="31"/>
      <c r="M8" s="31"/>
    </row>
    <row r="9" spans="1:13" ht="15.75" x14ac:dyDescent="0.25">
      <c r="A9" s="237" t="s">
        <v>192</v>
      </c>
      <c r="B9" s="237"/>
      <c r="C9" s="237"/>
      <c r="D9" s="237"/>
      <c r="E9" s="237"/>
      <c r="F9" s="237"/>
      <c r="G9" s="237"/>
      <c r="H9" s="31"/>
      <c r="I9" s="31"/>
      <c r="J9" s="31"/>
      <c r="K9" s="31"/>
      <c r="L9" s="31"/>
      <c r="M9" s="31"/>
    </row>
    <row r="10" spans="1:13" ht="15.75" x14ac:dyDescent="0.25">
      <c r="A10" s="237" t="s">
        <v>47</v>
      </c>
      <c r="B10" s="237"/>
      <c r="C10" s="237"/>
      <c r="D10" s="237"/>
      <c r="E10" s="237"/>
      <c r="F10" s="237"/>
      <c r="G10" s="237"/>
      <c r="H10" s="31"/>
      <c r="I10" s="31"/>
      <c r="J10" s="31"/>
      <c r="K10" s="31"/>
      <c r="L10" s="31"/>
      <c r="M10" s="31"/>
    </row>
    <row r="11" spans="1:13" ht="15.75" customHeight="1" x14ac:dyDescent="0.25">
      <c r="A11" s="242" t="s">
        <v>4</v>
      </c>
      <c r="B11" s="104">
        <v>1010000</v>
      </c>
      <c r="C11" s="259"/>
      <c r="D11" s="249" t="s">
        <v>251</v>
      </c>
      <c r="E11" s="249"/>
      <c r="F11" s="249"/>
      <c r="G11" s="249"/>
      <c r="H11" s="31"/>
      <c r="I11" s="31"/>
      <c r="J11" s="31"/>
      <c r="K11" s="31"/>
      <c r="L11" s="31"/>
      <c r="M11" s="31"/>
    </row>
    <row r="12" spans="1:13" ht="11.25" customHeight="1" x14ac:dyDescent="0.25">
      <c r="A12" s="242"/>
      <c r="B12" s="105" t="s">
        <v>5</v>
      </c>
      <c r="C12" s="259"/>
      <c r="D12" s="248" t="s">
        <v>43</v>
      </c>
      <c r="E12" s="248"/>
      <c r="F12" s="248"/>
      <c r="G12" s="248"/>
      <c r="H12" s="31"/>
      <c r="I12" s="31"/>
      <c r="J12" s="31"/>
      <c r="K12" s="31"/>
      <c r="L12" s="31"/>
      <c r="M12" s="31"/>
    </row>
    <row r="13" spans="1:13" ht="15.75" customHeight="1" x14ac:dyDescent="0.25">
      <c r="A13" s="242" t="s">
        <v>6</v>
      </c>
      <c r="B13" s="104">
        <v>1010000</v>
      </c>
      <c r="C13" s="259"/>
      <c r="D13" s="249" t="s">
        <v>251</v>
      </c>
      <c r="E13" s="249"/>
      <c r="F13" s="249"/>
      <c r="G13" s="249"/>
      <c r="H13" s="31"/>
      <c r="I13" s="31"/>
      <c r="J13" s="31"/>
      <c r="K13" s="31"/>
      <c r="L13" s="31"/>
      <c r="M13" s="31"/>
    </row>
    <row r="14" spans="1:13" ht="11.25" customHeight="1" x14ac:dyDescent="0.25">
      <c r="A14" s="242"/>
      <c r="B14" s="105" t="s">
        <v>5</v>
      </c>
      <c r="C14" s="259"/>
      <c r="D14" s="260" t="s">
        <v>42</v>
      </c>
      <c r="E14" s="260"/>
      <c r="F14" s="260"/>
      <c r="G14" s="260"/>
      <c r="H14" s="31"/>
      <c r="I14" s="31"/>
      <c r="J14" s="31"/>
      <c r="K14" s="31"/>
      <c r="L14" s="31"/>
      <c r="M14" s="31"/>
    </row>
    <row r="15" spans="1:13" ht="27" customHeight="1" x14ac:dyDescent="0.25">
      <c r="A15" s="242" t="s">
        <v>7</v>
      </c>
      <c r="B15" s="104">
        <v>1014060</v>
      </c>
      <c r="C15" s="69" t="s">
        <v>194</v>
      </c>
      <c r="D15" s="261" t="s">
        <v>193</v>
      </c>
      <c r="E15" s="261"/>
      <c r="F15" s="261"/>
      <c r="G15" s="261"/>
      <c r="H15" s="32"/>
      <c r="I15" s="32"/>
      <c r="J15" s="32"/>
      <c r="K15" s="32"/>
      <c r="L15" s="32"/>
      <c r="M15" s="31"/>
    </row>
    <row r="16" spans="1:13" ht="11.25" customHeight="1" x14ac:dyDescent="0.25">
      <c r="A16" s="242"/>
      <c r="B16" s="8" t="s">
        <v>5</v>
      </c>
      <c r="C16" s="8" t="s">
        <v>8</v>
      </c>
      <c r="D16" s="248" t="s">
        <v>44</v>
      </c>
      <c r="E16" s="248"/>
      <c r="F16" s="248"/>
      <c r="G16" s="248"/>
      <c r="H16" s="31"/>
      <c r="I16" s="31"/>
      <c r="J16" s="31"/>
      <c r="K16" s="31"/>
      <c r="L16" s="31"/>
      <c r="M16" s="31"/>
    </row>
    <row r="17" spans="1:13" ht="34.5" customHeight="1" x14ac:dyDescent="0.25">
      <c r="A17" s="99" t="s">
        <v>9</v>
      </c>
      <c r="B17" s="258" t="s">
        <v>212</v>
      </c>
      <c r="C17" s="258"/>
      <c r="D17" s="258"/>
      <c r="E17" s="258"/>
      <c r="F17" s="258"/>
      <c r="G17" s="258"/>
      <c r="H17" s="31"/>
      <c r="I17" s="31"/>
      <c r="J17" s="31"/>
      <c r="K17" s="31"/>
      <c r="L17" s="31"/>
      <c r="M17" s="31"/>
    </row>
    <row r="18" spans="1:13" ht="15.75" x14ac:dyDescent="0.25">
      <c r="A18" s="99" t="s">
        <v>10</v>
      </c>
      <c r="B18" s="241" t="s">
        <v>50</v>
      </c>
      <c r="C18" s="241"/>
      <c r="D18" s="241"/>
      <c r="E18" s="241"/>
      <c r="F18" s="241"/>
      <c r="G18" s="241"/>
      <c r="H18" s="31"/>
      <c r="I18" s="31"/>
      <c r="J18" s="31"/>
      <c r="K18" s="31"/>
      <c r="L18" s="31"/>
      <c r="M18" s="31"/>
    </row>
    <row r="19" spans="1:13" ht="29.25" customHeight="1" x14ac:dyDescent="0.25">
      <c r="A19" s="99"/>
      <c r="B19" s="238" t="s">
        <v>195</v>
      </c>
      <c r="C19" s="238"/>
      <c r="D19" s="238"/>
      <c r="E19" s="238"/>
      <c r="F19" s="238"/>
      <c r="G19" s="238"/>
      <c r="H19" s="31"/>
      <c r="I19" s="31"/>
      <c r="J19" s="31"/>
      <c r="K19" s="31"/>
      <c r="L19" s="31"/>
      <c r="M19" s="31"/>
    </row>
    <row r="20" spans="1:13" ht="15.75" x14ac:dyDescent="0.25">
      <c r="A20" s="99" t="s">
        <v>11</v>
      </c>
      <c r="B20" s="241" t="s">
        <v>73</v>
      </c>
      <c r="C20" s="241"/>
      <c r="D20" s="241"/>
      <c r="E20" s="241"/>
      <c r="F20" s="241"/>
      <c r="G20" s="241"/>
      <c r="H20" s="31"/>
      <c r="I20" s="31"/>
      <c r="J20" s="31"/>
      <c r="K20" s="31"/>
      <c r="L20" s="31"/>
      <c r="M20" s="31"/>
    </row>
    <row r="21" spans="1:13" ht="21.75" customHeight="1" x14ac:dyDescent="0.25">
      <c r="A21" s="271" t="s">
        <v>196</v>
      </c>
      <c r="B21" s="271"/>
      <c r="C21" s="271"/>
      <c r="D21" s="271"/>
      <c r="E21" s="271"/>
      <c r="F21" s="271"/>
      <c r="G21" s="271"/>
      <c r="H21" s="70"/>
      <c r="I21" s="70"/>
      <c r="J21" s="70"/>
      <c r="K21" s="70"/>
      <c r="L21" s="70"/>
      <c r="M21" s="70"/>
    </row>
    <row r="22" spans="1:13" ht="18.75" customHeight="1" x14ac:dyDescent="0.25">
      <c r="A22" s="99" t="s">
        <v>12</v>
      </c>
      <c r="B22" s="254" t="s">
        <v>13</v>
      </c>
      <c r="C22" s="254"/>
      <c r="D22" s="254"/>
    </row>
    <row r="23" spans="1:13" ht="15.75" x14ac:dyDescent="0.25">
      <c r="A23" s="23" t="s">
        <v>14</v>
      </c>
      <c r="B23" s="255" t="s">
        <v>15</v>
      </c>
      <c r="C23" s="255"/>
      <c r="D23" s="255"/>
      <c r="E23" s="255"/>
      <c r="F23" s="255"/>
      <c r="G23" s="255"/>
    </row>
    <row r="24" spans="1:13" ht="20.25" customHeight="1" x14ac:dyDescent="0.25">
      <c r="A24" s="102">
        <v>1</v>
      </c>
      <c r="B24" s="268" t="s">
        <v>197</v>
      </c>
      <c r="C24" s="269"/>
      <c r="D24" s="269"/>
      <c r="E24" s="269"/>
      <c r="F24" s="269"/>
      <c r="G24" s="270"/>
    </row>
    <row r="25" spans="1:13" ht="15.75" x14ac:dyDescent="0.25">
      <c r="A25" s="102"/>
      <c r="B25" s="255"/>
      <c r="C25" s="255"/>
      <c r="D25" s="255"/>
      <c r="E25" s="255"/>
      <c r="F25" s="255"/>
      <c r="G25" s="255"/>
    </row>
    <row r="26" spans="1:13" ht="7.5" customHeight="1" x14ac:dyDescent="0.25">
      <c r="A26" s="3"/>
    </row>
    <row r="27" spans="1:13" ht="18" customHeight="1" x14ac:dyDescent="0.25">
      <c r="A27" s="99" t="s">
        <v>16</v>
      </c>
      <c r="B27" s="247" t="s">
        <v>17</v>
      </c>
      <c r="C27" s="247"/>
      <c r="D27" s="247"/>
      <c r="E27" s="101"/>
      <c r="F27" s="85" t="s">
        <v>18</v>
      </c>
      <c r="G27" s="101"/>
    </row>
    <row r="28" spans="1:13" ht="37.5" customHeight="1" x14ac:dyDescent="0.25">
      <c r="A28" s="86" t="s">
        <v>14</v>
      </c>
      <c r="B28" s="86" t="s">
        <v>19</v>
      </c>
      <c r="C28" s="86" t="s">
        <v>20</v>
      </c>
      <c r="D28" s="86" t="s">
        <v>21</v>
      </c>
      <c r="E28" s="86" t="s">
        <v>158</v>
      </c>
      <c r="F28" s="86" t="s">
        <v>23</v>
      </c>
    </row>
    <row r="29" spans="1:13" x14ac:dyDescent="0.25">
      <c r="A29" s="23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</row>
    <row r="30" spans="1:13" ht="30" customHeight="1" x14ac:dyDescent="0.25">
      <c r="A30" s="102">
        <v>1</v>
      </c>
      <c r="B30" s="103" t="str">
        <f>B24</f>
        <v>Забезпечення організації  культурного дозвілля  населення  і зміцнення культурних традицій .</v>
      </c>
      <c r="C30" s="58">
        <v>4321100</v>
      </c>
      <c r="D30" s="59">
        <v>151000</v>
      </c>
      <c r="E30" s="59"/>
      <c r="F30" s="59">
        <f>C30+D30</f>
        <v>4472100</v>
      </c>
    </row>
    <row r="31" spans="1:13" ht="15.75" x14ac:dyDescent="0.25">
      <c r="A31" s="102"/>
      <c r="B31" s="102"/>
      <c r="C31" s="102"/>
      <c r="D31" s="102"/>
      <c r="E31" s="102"/>
      <c r="F31" s="102"/>
    </row>
    <row r="32" spans="1:13" ht="15.75" x14ac:dyDescent="0.25">
      <c r="A32" s="255" t="s">
        <v>23</v>
      </c>
      <c r="B32" s="255"/>
      <c r="C32" s="59">
        <f>SUM(C30:C31)</f>
        <v>4321100</v>
      </c>
      <c r="D32" s="59">
        <f>SUM(D30:D31)</f>
        <v>151000</v>
      </c>
      <c r="E32" s="59">
        <f>SUM(E30:E31)</f>
        <v>0</v>
      </c>
      <c r="F32" s="59">
        <f>SUM(F30:F31)</f>
        <v>4472100</v>
      </c>
    </row>
    <row r="33" spans="1:7" ht="15" customHeight="1" x14ac:dyDescent="0.25">
      <c r="A33" s="3"/>
    </row>
    <row r="34" spans="1:7" ht="15.75" customHeight="1" x14ac:dyDescent="0.25">
      <c r="A34" s="99" t="s">
        <v>24</v>
      </c>
      <c r="B34" s="247" t="s">
        <v>25</v>
      </c>
      <c r="C34" s="247"/>
      <c r="D34" s="247"/>
      <c r="E34" s="247"/>
      <c r="F34" s="101" t="s">
        <v>18</v>
      </c>
    </row>
    <row r="35" spans="1:7" ht="31.5" x14ac:dyDescent="0.25">
      <c r="B35" s="102" t="s">
        <v>26</v>
      </c>
      <c r="C35" s="102" t="s">
        <v>20</v>
      </c>
      <c r="D35" s="102" t="s">
        <v>21</v>
      </c>
      <c r="E35" s="102" t="s">
        <v>23</v>
      </c>
    </row>
    <row r="36" spans="1:7" ht="9" customHeight="1" x14ac:dyDescent="0.25">
      <c r="B36" s="62">
        <v>1</v>
      </c>
      <c r="C36" s="62">
        <v>2</v>
      </c>
      <c r="D36" s="62">
        <v>3</v>
      </c>
      <c r="E36" s="62">
        <v>4</v>
      </c>
    </row>
    <row r="37" spans="1:7" ht="15.75" x14ac:dyDescent="0.25">
      <c r="B37" s="10" t="s">
        <v>23</v>
      </c>
      <c r="C37" s="10"/>
      <c r="D37" s="10"/>
      <c r="E37" s="10"/>
    </row>
    <row r="38" spans="1:7" ht="10.5" customHeight="1" x14ac:dyDescent="0.25">
      <c r="A38" s="3"/>
    </row>
    <row r="39" spans="1:7" ht="15.75" x14ac:dyDescent="0.25">
      <c r="A39" s="99" t="s">
        <v>27</v>
      </c>
      <c r="B39" s="241" t="s">
        <v>28</v>
      </c>
      <c r="C39" s="241"/>
      <c r="D39" s="241"/>
      <c r="E39" s="241"/>
      <c r="F39" s="241"/>
      <c r="G39" s="241"/>
    </row>
    <row r="40" spans="1:7" ht="31.5" customHeight="1" x14ac:dyDescent="0.25">
      <c r="A40" s="102" t="s">
        <v>14</v>
      </c>
      <c r="B40" s="102" t="s">
        <v>29</v>
      </c>
      <c r="C40" s="102" t="s">
        <v>30</v>
      </c>
      <c r="D40" s="102" t="s">
        <v>31</v>
      </c>
      <c r="E40" s="102" t="s">
        <v>20</v>
      </c>
      <c r="F40" s="102" t="s">
        <v>21</v>
      </c>
      <c r="G40" s="102" t="s">
        <v>23</v>
      </c>
    </row>
    <row r="41" spans="1:7" x14ac:dyDescent="0.25">
      <c r="A41" s="23">
        <v>1</v>
      </c>
      <c r="B41" s="23">
        <v>2</v>
      </c>
      <c r="C41" s="23">
        <v>3</v>
      </c>
      <c r="D41" s="23">
        <v>4</v>
      </c>
      <c r="E41" s="23">
        <v>5</v>
      </c>
      <c r="F41" s="23">
        <v>6</v>
      </c>
      <c r="G41" s="23">
        <v>7</v>
      </c>
    </row>
    <row r="42" spans="1:7" ht="21" customHeight="1" x14ac:dyDescent="0.25">
      <c r="A42" s="102">
        <v>1</v>
      </c>
      <c r="B42" s="250" t="str">
        <f>B30</f>
        <v>Забезпечення організації  культурного дозвілля  населення  і зміцнення культурних традицій .</v>
      </c>
      <c r="C42" s="251"/>
      <c r="D42" s="251"/>
      <c r="E42" s="251"/>
      <c r="F42" s="251"/>
      <c r="G42" s="252"/>
    </row>
    <row r="43" spans="1:7" ht="15.75" x14ac:dyDescent="0.25">
      <c r="A43" s="93">
        <v>1</v>
      </c>
      <c r="B43" s="94" t="s">
        <v>32</v>
      </c>
      <c r="C43" s="102"/>
      <c r="D43" s="102"/>
      <c r="E43" s="102"/>
      <c r="F43" s="102"/>
      <c r="G43" s="102"/>
    </row>
    <row r="44" spans="1:7" ht="15.75" x14ac:dyDescent="0.25">
      <c r="A44" s="102"/>
      <c r="B44" s="36" t="s">
        <v>76</v>
      </c>
      <c r="C44" s="79" t="s">
        <v>77</v>
      </c>
      <c r="D44" s="79" t="s">
        <v>78</v>
      </c>
      <c r="E44" s="145">
        <v>2</v>
      </c>
      <c r="F44" s="125"/>
      <c r="G44" s="146">
        <v>2</v>
      </c>
    </row>
    <row r="45" spans="1:7" ht="15" customHeight="1" x14ac:dyDescent="0.25">
      <c r="A45" s="102"/>
      <c r="B45" s="84" t="s">
        <v>198</v>
      </c>
      <c r="C45" s="79" t="s">
        <v>77</v>
      </c>
      <c r="D45" s="79" t="s">
        <v>78</v>
      </c>
      <c r="E45" s="145">
        <v>2</v>
      </c>
      <c r="F45" s="125"/>
      <c r="G45" s="147">
        <f>E45</f>
        <v>2</v>
      </c>
    </row>
    <row r="46" spans="1:7" ht="15.75" x14ac:dyDescent="0.25">
      <c r="A46" s="102"/>
      <c r="B46" s="84" t="s">
        <v>199</v>
      </c>
      <c r="C46" s="79" t="s">
        <v>77</v>
      </c>
      <c r="D46" s="79" t="s">
        <v>78</v>
      </c>
      <c r="E46" s="145">
        <v>9</v>
      </c>
      <c r="F46" s="125"/>
      <c r="G46" s="147">
        <f>E46</f>
        <v>9</v>
      </c>
    </row>
    <row r="47" spans="1:7" ht="15.75" x14ac:dyDescent="0.25">
      <c r="A47" s="102"/>
      <c r="B47" s="84" t="s">
        <v>168</v>
      </c>
      <c r="C47" s="79" t="s">
        <v>77</v>
      </c>
      <c r="D47" s="79" t="s">
        <v>82</v>
      </c>
      <c r="E47" s="153">
        <f>SUM(E48:E51)</f>
        <v>42.3</v>
      </c>
      <c r="F47" s="125"/>
      <c r="G47" s="151">
        <f>E47</f>
        <v>42.3</v>
      </c>
    </row>
    <row r="48" spans="1:7" ht="16.5" customHeight="1" x14ac:dyDescent="0.25">
      <c r="A48" s="93"/>
      <c r="B48" s="84" t="s">
        <v>200</v>
      </c>
      <c r="C48" s="79" t="s">
        <v>77</v>
      </c>
      <c r="D48" s="79" t="s">
        <v>82</v>
      </c>
      <c r="E48" s="152">
        <v>17.5</v>
      </c>
      <c r="F48" s="125"/>
      <c r="G48" s="151">
        <f>E48</f>
        <v>17.5</v>
      </c>
    </row>
    <row r="49" spans="1:8" ht="12.75" customHeight="1" x14ac:dyDescent="0.25">
      <c r="A49" s="102"/>
      <c r="B49" s="84" t="s">
        <v>201</v>
      </c>
      <c r="C49" s="79" t="s">
        <v>77</v>
      </c>
      <c r="D49" s="79" t="s">
        <v>82</v>
      </c>
      <c r="E49" s="152">
        <v>4.5</v>
      </c>
      <c r="F49" s="125"/>
      <c r="G49" s="151">
        <f>E49</f>
        <v>4.5</v>
      </c>
    </row>
    <row r="50" spans="1:8" ht="15.75" customHeight="1" x14ac:dyDescent="0.25">
      <c r="A50" s="102"/>
      <c r="B50" s="84" t="s">
        <v>203</v>
      </c>
      <c r="C50" s="79" t="s">
        <v>77</v>
      </c>
      <c r="D50" s="79" t="s">
        <v>82</v>
      </c>
      <c r="E50" s="152">
        <v>20.3</v>
      </c>
      <c r="F50" s="126"/>
      <c r="G50" s="151">
        <f>SUM(E50:F50)</f>
        <v>20.3</v>
      </c>
    </row>
    <row r="51" spans="1:8" ht="15.75" x14ac:dyDescent="0.25">
      <c r="A51" s="93"/>
      <c r="B51" s="84" t="s">
        <v>204</v>
      </c>
      <c r="C51" s="79" t="s">
        <v>77</v>
      </c>
      <c r="D51" s="79" t="s">
        <v>82</v>
      </c>
      <c r="E51" s="145"/>
      <c r="F51" s="92"/>
      <c r="G51" s="148"/>
    </row>
    <row r="52" spans="1:8" ht="45" x14ac:dyDescent="0.25">
      <c r="A52" s="93"/>
      <c r="B52" s="84" t="s">
        <v>202</v>
      </c>
      <c r="C52" s="79" t="s">
        <v>63</v>
      </c>
      <c r="D52" s="144" t="s">
        <v>90</v>
      </c>
      <c r="E52" s="150">
        <f>C32</f>
        <v>4321100</v>
      </c>
      <c r="F52" s="131"/>
      <c r="G52" s="149">
        <f t="shared" ref="G52:G57" si="0">E52</f>
        <v>4321100</v>
      </c>
    </row>
    <row r="53" spans="1:8" ht="15.75" x14ac:dyDescent="0.25">
      <c r="A53" s="93">
        <v>2</v>
      </c>
      <c r="B53" s="94" t="s">
        <v>33</v>
      </c>
      <c r="C53" s="112"/>
      <c r="D53" s="128"/>
      <c r="E53" s="130"/>
      <c r="F53" s="156"/>
      <c r="G53" s="149"/>
    </row>
    <row r="54" spans="1:8" ht="14.25" customHeight="1" x14ac:dyDescent="0.25">
      <c r="A54" s="93"/>
      <c r="B54" s="84" t="s">
        <v>208</v>
      </c>
      <c r="C54" s="37" t="s">
        <v>95</v>
      </c>
      <c r="D54" s="132" t="s">
        <v>172</v>
      </c>
      <c r="E54" s="111">
        <v>119550</v>
      </c>
      <c r="F54" s="157"/>
      <c r="G54" s="149">
        <f t="shared" si="0"/>
        <v>119550</v>
      </c>
    </row>
    <row r="55" spans="1:8" ht="15" customHeight="1" x14ac:dyDescent="0.25">
      <c r="A55" s="93"/>
      <c r="B55" s="84" t="s">
        <v>179</v>
      </c>
      <c r="C55" s="37" t="s">
        <v>95</v>
      </c>
      <c r="D55" s="87" t="s">
        <v>124</v>
      </c>
      <c r="E55" s="148"/>
      <c r="F55" s="157"/>
      <c r="G55" s="158"/>
    </row>
    <row r="56" spans="1:8" ht="15.75" x14ac:dyDescent="0.25">
      <c r="A56" s="93"/>
      <c r="B56" s="84" t="s">
        <v>180</v>
      </c>
      <c r="C56" s="37" t="s">
        <v>95</v>
      </c>
      <c r="D56" s="87" t="s">
        <v>124</v>
      </c>
      <c r="E56" s="111">
        <f>E54</f>
        <v>119550</v>
      </c>
      <c r="F56" s="157"/>
      <c r="G56" s="149">
        <f t="shared" si="0"/>
        <v>119550</v>
      </c>
    </row>
    <row r="57" spans="1:8" ht="30.75" customHeight="1" x14ac:dyDescent="0.25">
      <c r="A57" s="102"/>
      <c r="B57" s="84" t="s">
        <v>209</v>
      </c>
      <c r="C57" s="37" t="s">
        <v>61</v>
      </c>
      <c r="D57" s="87" t="s">
        <v>124</v>
      </c>
      <c r="E57" s="161">
        <v>372</v>
      </c>
      <c r="F57" s="159"/>
      <c r="G57" s="149">
        <f t="shared" si="0"/>
        <v>372</v>
      </c>
    </row>
    <row r="58" spans="1:8" ht="15" customHeight="1" x14ac:dyDescent="0.25">
      <c r="A58" s="102"/>
      <c r="B58" s="84" t="s">
        <v>205</v>
      </c>
      <c r="C58" s="79" t="s">
        <v>63</v>
      </c>
      <c r="D58" s="87" t="s">
        <v>124</v>
      </c>
      <c r="E58" s="162"/>
      <c r="F58" s="160">
        <f>D32</f>
        <v>151000</v>
      </c>
      <c r="G58" s="149">
        <f>F58</f>
        <v>151000</v>
      </c>
      <c r="H58" s="31"/>
    </row>
    <row r="59" spans="1:8" ht="14.25" customHeight="1" x14ac:dyDescent="0.25">
      <c r="A59" s="102"/>
      <c r="B59" s="84" t="s">
        <v>190</v>
      </c>
      <c r="C59" s="79" t="s">
        <v>63</v>
      </c>
      <c r="D59" s="87" t="s">
        <v>90</v>
      </c>
      <c r="E59" s="163"/>
      <c r="F59" s="131"/>
      <c r="G59" s="126"/>
      <c r="H59" s="31"/>
    </row>
    <row r="60" spans="1:8" ht="15" customHeight="1" x14ac:dyDescent="0.25">
      <c r="A60" s="102"/>
      <c r="B60" s="84" t="s">
        <v>206</v>
      </c>
      <c r="C60" s="37" t="s">
        <v>207</v>
      </c>
      <c r="D60" s="87" t="s">
        <v>90</v>
      </c>
      <c r="E60" s="130"/>
      <c r="F60" s="131"/>
      <c r="G60" s="126"/>
      <c r="H60" s="31"/>
    </row>
    <row r="61" spans="1:8" ht="16.5" customHeight="1" x14ac:dyDescent="0.25">
      <c r="A61" s="93">
        <v>3</v>
      </c>
      <c r="B61" s="94" t="s">
        <v>34</v>
      </c>
      <c r="C61" s="102"/>
      <c r="D61" s="129"/>
      <c r="E61" s="82"/>
      <c r="F61" s="83"/>
      <c r="G61" s="82"/>
    </row>
    <row r="62" spans="1:8" ht="15" customHeight="1" x14ac:dyDescent="0.25">
      <c r="A62" s="102"/>
      <c r="B62" s="84" t="s">
        <v>210</v>
      </c>
      <c r="C62" s="107" t="s">
        <v>63</v>
      </c>
      <c r="D62" s="87" t="s">
        <v>98</v>
      </c>
      <c r="E62" s="113"/>
      <c r="F62" s="133"/>
      <c r="G62" s="134"/>
    </row>
    <row r="63" spans="1:8" ht="15.75" customHeight="1" x14ac:dyDescent="0.25">
      <c r="A63" s="102"/>
      <c r="B63" s="84" t="s">
        <v>191</v>
      </c>
      <c r="C63" s="107" t="s">
        <v>63</v>
      </c>
      <c r="D63" s="87" t="s">
        <v>98</v>
      </c>
      <c r="E63" s="154">
        <f>E52/E54</f>
        <v>36.144709326641575</v>
      </c>
      <c r="F63" s="154">
        <f>F58/E54</f>
        <v>1.2630698452530322</v>
      </c>
      <c r="G63" s="151">
        <f>F32/G56</f>
        <v>37.407779171894603</v>
      </c>
    </row>
    <row r="64" spans="1:8" ht="15.75" x14ac:dyDescent="0.25">
      <c r="A64" s="102"/>
      <c r="B64" s="84" t="s">
        <v>211</v>
      </c>
      <c r="C64" s="107" t="s">
        <v>63</v>
      </c>
      <c r="D64" s="87" t="s">
        <v>98</v>
      </c>
      <c r="E64" s="199">
        <f>E52/E57</f>
        <v>11615.860215053763</v>
      </c>
      <c r="F64" s="200">
        <f>D32/E57</f>
        <v>405.91397849462368</v>
      </c>
      <c r="G64" s="151">
        <f>F32/G57</f>
        <v>12021.774193548386</v>
      </c>
    </row>
    <row r="65" spans="1:7" ht="15.75" x14ac:dyDescent="0.25">
      <c r="A65" s="93">
        <v>4</v>
      </c>
      <c r="B65" s="94" t="s">
        <v>35</v>
      </c>
      <c r="C65" s="102"/>
      <c r="D65" s="135"/>
      <c r="E65" s="137"/>
      <c r="F65" s="137"/>
      <c r="G65" s="137"/>
    </row>
    <row r="66" spans="1:7" ht="38.25" x14ac:dyDescent="0.25">
      <c r="A66" s="33"/>
      <c r="B66" s="106" t="s">
        <v>185</v>
      </c>
      <c r="C66" s="111" t="s">
        <v>68</v>
      </c>
      <c r="D66" s="87" t="s">
        <v>98</v>
      </c>
      <c r="E66" s="97"/>
      <c r="F66" s="97"/>
      <c r="G66" s="222">
        <v>0.04</v>
      </c>
    </row>
    <row r="67" spans="1:7" ht="15.75" x14ac:dyDescent="0.25">
      <c r="A67" s="33"/>
      <c r="B67" s="55"/>
      <c r="C67" s="56"/>
      <c r="D67" s="138"/>
      <c r="E67" s="136"/>
      <c r="F67" s="136"/>
      <c r="G67" s="136"/>
    </row>
    <row r="68" spans="1:7" ht="15.75" customHeight="1" x14ac:dyDescent="0.25">
      <c r="A68" s="241" t="s">
        <v>36</v>
      </c>
      <c r="B68" s="241"/>
      <c r="C68" s="241"/>
      <c r="D68" s="139"/>
      <c r="E68" s="136"/>
      <c r="F68" s="136"/>
      <c r="G68" s="136"/>
    </row>
    <row r="69" spans="1:7" ht="15.75" customHeight="1" x14ac:dyDescent="0.25">
      <c r="A69" s="241" t="s">
        <v>37</v>
      </c>
      <c r="B69" s="241"/>
      <c r="C69" s="241"/>
      <c r="D69" s="140"/>
      <c r="E69" s="141"/>
      <c r="F69" s="275" t="s">
        <v>106</v>
      </c>
      <c r="G69" s="275"/>
    </row>
    <row r="70" spans="1:7" ht="14.25" customHeight="1" x14ac:dyDescent="0.25">
      <c r="A70" s="5"/>
      <c r="B70" s="101"/>
      <c r="D70" s="142" t="s">
        <v>38</v>
      </c>
      <c r="E70" s="136"/>
      <c r="F70" s="276" t="s">
        <v>39</v>
      </c>
      <c r="G70" s="276"/>
    </row>
    <row r="71" spans="1:7" ht="14.25" customHeight="1" x14ac:dyDescent="0.25">
      <c r="A71" s="241" t="s">
        <v>40</v>
      </c>
      <c r="B71" s="241"/>
      <c r="C71" s="241"/>
      <c r="D71" s="99"/>
    </row>
    <row r="72" spans="1:7" ht="15.75" customHeight="1" x14ac:dyDescent="0.25">
      <c r="A72" s="241" t="s">
        <v>41</v>
      </c>
      <c r="B72" s="241"/>
      <c r="C72" s="241"/>
      <c r="D72" s="12"/>
      <c r="E72" s="11"/>
      <c r="F72" s="253" t="s">
        <v>107</v>
      </c>
      <c r="G72" s="253"/>
    </row>
    <row r="73" spans="1:7" ht="13.5" customHeight="1" x14ac:dyDescent="0.25">
      <c r="A73" s="101"/>
      <c r="B73" s="98"/>
      <c r="C73" s="99"/>
      <c r="D73" s="100" t="s">
        <v>38</v>
      </c>
      <c r="F73" s="245" t="s">
        <v>39</v>
      </c>
      <c r="G73" s="245"/>
    </row>
    <row r="74" spans="1:7" ht="15.75" x14ac:dyDescent="0.25">
      <c r="B74" s="99"/>
    </row>
  </sheetData>
  <mergeCells count="42">
    <mergeCell ref="E1:F1"/>
    <mergeCell ref="E2:G2"/>
    <mergeCell ref="E3:G3"/>
    <mergeCell ref="E4:G4"/>
    <mergeCell ref="E6:G6"/>
    <mergeCell ref="E7:G7"/>
    <mergeCell ref="E8:G8"/>
    <mergeCell ref="A9:G9"/>
    <mergeCell ref="A10:G10"/>
    <mergeCell ref="A11:A12"/>
    <mergeCell ref="C11:C12"/>
    <mergeCell ref="D11:G11"/>
    <mergeCell ref="D12:G12"/>
    <mergeCell ref="A13:A14"/>
    <mergeCell ref="C13:C14"/>
    <mergeCell ref="D13:G13"/>
    <mergeCell ref="D14:G14"/>
    <mergeCell ref="A15:A16"/>
    <mergeCell ref="D15:G15"/>
    <mergeCell ref="D16:G16"/>
    <mergeCell ref="B17:G17"/>
    <mergeCell ref="B18:G18"/>
    <mergeCell ref="B19:G19"/>
    <mergeCell ref="B20:G20"/>
    <mergeCell ref="A21:G21"/>
    <mergeCell ref="B22:D22"/>
    <mergeCell ref="B23:G23"/>
    <mergeCell ref="B24:G24"/>
    <mergeCell ref="B25:G25"/>
    <mergeCell ref="B27:D27"/>
    <mergeCell ref="A32:B32"/>
    <mergeCell ref="B34:E34"/>
    <mergeCell ref="A71:C71"/>
    <mergeCell ref="A72:C72"/>
    <mergeCell ref="F72:G72"/>
    <mergeCell ref="F73:G73"/>
    <mergeCell ref="B39:G39"/>
    <mergeCell ref="B42:G42"/>
    <mergeCell ref="A68:C68"/>
    <mergeCell ref="A69:C69"/>
    <mergeCell ref="F69:G69"/>
    <mergeCell ref="F70:G70"/>
  </mergeCells>
  <pageMargins left="0" right="0" top="0.11811023622047245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14" workbookViewId="0">
      <selection activeCell="B30" sqref="B30"/>
    </sheetView>
  </sheetViews>
  <sheetFormatPr defaultColWidth="21.5703125" defaultRowHeight="15" x14ac:dyDescent="0.25"/>
  <cols>
    <col min="1" max="1" width="5.7109375" style="4" customWidth="1"/>
    <col min="2" max="2" width="43.28515625" style="4" customWidth="1"/>
    <col min="3" max="3" width="12.5703125" style="4" customWidth="1"/>
    <col min="4" max="4" width="18" style="4" customWidth="1"/>
    <col min="5" max="5" width="16" style="4" customWidth="1"/>
    <col min="6" max="6" width="15" style="4" customWidth="1"/>
    <col min="7" max="7" width="22" style="4" customWidth="1"/>
    <col min="8" max="16384" width="21.5703125" style="4"/>
  </cols>
  <sheetData>
    <row r="1" spans="1:13" ht="11.25" customHeight="1" x14ac:dyDescent="0.25">
      <c r="A1" s="118"/>
      <c r="E1" s="240" t="s">
        <v>0</v>
      </c>
      <c r="F1" s="240"/>
    </row>
    <row r="2" spans="1:13" ht="15" customHeight="1" x14ac:dyDescent="0.25">
      <c r="A2" s="118"/>
      <c r="E2" s="243" t="s">
        <v>245</v>
      </c>
      <c r="F2" s="243"/>
      <c r="G2" s="243"/>
    </row>
    <row r="3" spans="1:13" ht="13.5" customHeight="1" x14ac:dyDescent="0.25">
      <c r="A3" s="118"/>
      <c r="B3" s="118"/>
      <c r="E3" s="244" t="s">
        <v>45</v>
      </c>
      <c r="F3" s="244"/>
      <c r="G3" s="244"/>
    </row>
    <row r="4" spans="1:13" ht="12" customHeight="1" x14ac:dyDescent="0.25">
      <c r="A4" s="118"/>
      <c r="E4" s="245" t="s">
        <v>1</v>
      </c>
      <c r="F4" s="245"/>
      <c r="G4" s="245"/>
    </row>
    <row r="5" spans="1:13" ht="11.25" customHeight="1" x14ac:dyDescent="0.25">
      <c r="A5" s="118"/>
      <c r="E5" s="118" t="s">
        <v>2</v>
      </c>
    </row>
    <row r="6" spans="1:13" ht="15.75" x14ac:dyDescent="0.25">
      <c r="A6" s="118"/>
      <c r="B6" s="118"/>
      <c r="E6" s="246" t="s">
        <v>46</v>
      </c>
      <c r="F6" s="246"/>
      <c r="G6" s="246"/>
    </row>
    <row r="7" spans="1:13" ht="12.75" customHeight="1" x14ac:dyDescent="0.25">
      <c r="A7" s="118"/>
      <c r="E7" s="245" t="s">
        <v>3</v>
      </c>
      <c r="F7" s="245"/>
      <c r="G7" s="245"/>
    </row>
    <row r="8" spans="1:13" ht="18.75" customHeight="1" x14ac:dyDescent="0.25">
      <c r="A8" s="118"/>
      <c r="E8" s="262" t="s">
        <v>246</v>
      </c>
      <c r="F8" s="262"/>
      <c r="G8" s="262"/>
      <c r="H8" s="31"/>
      <c r="I8" s="31"/>
      <c r="J8" s="31"/>
      <c r="K8" s="31"/>
      <c r="L8" s="31"/>
      <c r="M8" s="31"/>
    </row>
    <row r="9" spans="1:13" ht="15.75" x14ac:dyDescent="0.25">
      <c r="A9" s="237" t="s">
        <v>213</v>
      </c>
      <c r="B9" s="237"/>
      <c r="C9" s="237"/>
      <c r="D9" s="237"/>
      <c r="E9" s="237"/>
      <c r="F9" s="237"/>
      <c r="G9" s="237"/>
      <c r="H9" s="31"/>
      <c r="I9" s="31"/>
      <c r="J9" s="31"/>
      <c r="K9" s="31"/>
      <c r="L9" s="31"/>
      <c r="M9" s="31"/>
    </row>
    <row r="10" spans="1:13" ht="15.75" x14ac:dyDescent="0.25">
      <c r="A10" s="237" t="s">
        <v>47</v>
      </c>
      <c r="B10" s="237"/>
      <c r="C10" s="237"/>
      <c r="D10" s="237"/>
      <c r="E10" s="237"/>
      <c r="F10" s="237"/>
      <c r="G10" s="237"/>
      <c r="H10" s="31"/>
      <c r="I10" s="31"/>
      <c r="J10" s="31"/>
      <c r="K10" s="31"/>
      <c r="L10" s="31"/>
      <c r="M10" s="31"/>
    </row>
    <row r="11" spans="1:13" ht="15.75" customHeight="1" x14ac:dyDescent="0.25">
      <c r="A11" s="242" t="s">
        <v>4</v>
      </c>
      <c r="B11" s="121">
        <v>1010000</v>
      </c>
      <c r="C11" s="259"/>
      <c r="D11" s="249" t="s">
        <v>251</v>
      </c>
      <c r="E11" s="249"/>
      <c r="F11" s="249"/>
      <c r="G11" s="249"/>
      <c r="H11" s="31"/>
      <c r="I11" s="31"/>
      <c r="J11" s="31"/>
      <c r="K11" s="31"/>
      <c r="L11" s="31"/>
      <c r="M11" s="31"/>
    </row>
    <row r="12" spans="1:13" ht="11.25" customHeight="1" x14ac:dyDescent="0.25">
      <c r="A12" s="242"/>
      <c r="B12" s="122" t="s">
        <v>5</v>
      </c>
      <c r="C12" s="259"/>
      <c r="D12" s="248" t="s">
        <v>43</v>
      </c>
      <c r="E12" s="248"/>
      <c r="F12" s="248"/>
      <c r="G12" s="248"/>
      <c r="H12" s="31"/>
      <c r="I12" s="31"/>
      <c r="J12" s="31"/>
      <c r="K12" s="31"/>
      <c r="L12" s="31"/>
      <c r="M12" s="31"/>
    </row>
    <row r="13" spans="1:13" ht="15.75" customHeight="1" x14ac:dyDescent="0.25">
      <c r="A13" s="242" t="s">
        <v>6</v>
      </c>
      <c r="B13" s="121">
        <v>1010000</v>
      </c>
      <c r="C13" s="259"/>
      <c r="D13" s="249" t="s">
        <v>251</v>
      </c>
      <c r="E13" s="249"/>
      <c r="F13" s="249"/>
      <c r="G13" s="249"/>
      <c r="H13" s="31"/>
      <c r="I13" s="31"/>
      <c r="J13" s="31"/>
      <c r="K13" s="31"/>
      <c r="L13" s="31"/>
      <c r="M13" s="31"/>
    </row>
    <row r="14" spans="1:13" ht="11.25" customHeight="1" x14ac:dyDescent="0.25">
      <c r="A14" s="242"/>
      <c r="B14" s="122" t="s">
        <v>5</v>
      </c>
      <c r="C14" s="259"/>
      <c r="D14" s="260" t="s">
        <v>42</v>
      </c>
      <c r="E14" s="260"/>
      <c r="F14" s="260"/>
      <c r="G14" s="260"/>
      <c r="H14" s="31"/>
      <c r="I14" s="31"/>
      <c r="J14" s="31"/>
      <c r="K14" s="31"/>
      <c r="L14" s="31"/>
      <c r="M14" s="31"/>
    </row>
    <row r="15" spans="1:13" ht="27" customHeight="1" x14ac:dyDescent="0.25">
      <c r="A15" s="242" t="s">
        <v>7</v>
      </c>
      <c r="B15" s="121">
        <v>1014081</v>
      </c>
      <c r="C15" s="69" t="s">
        <v>214</v>
      </c>
      <c r="D15" s="236" t="s">
        <v>247</v>
      </c>
      <c r="E15" s="236"/>
      <c r="F15" s="236"/>
      <c r="G15" s="236"/>
      <c r="H15" s="32"/>
      <c r="I15" s="32"/>
      <c r="J15" s="32"/>
      <c r="K15" s="32"/>
      <c r="L15" s="32"/>
      <c r="M15" s="31"/>
    </row>
    <row r="16" spans="1:13" ht="11.25" customHeight="1" x14ac:dyDescent="0.25">
      <c r="A16" s="242"/>
      <c r="B16" s="8" t="s">
        <v>5</v>
      </c>
      <c r="C16" s="8" t="s">
        <v>8</v>
      </c>
      <c r="D16" s="248" t="s">
        <v>44</v>
      </c>
      <c r="E16" s="248"/>
      <c r="F16" s="248"/>
      <c r="G16" s="248"/>
      <c r="H16" s="31"/>
      <c r="I16" s="31"/>
      <c r="J16" s="31"/>
      <c r="K16" s="31"/>
      <c r="L16" s="31"/>
      <c r="M16" s="31"/>
    </row>
    <row r="17" spans="1:13" ht="34.5" customHeight="1" x14ac:dyDescent="0.25">
      <c r="A17" s="115" t="s">
        <v>9</v>
      </c>
      <c r="B17" s="258" t="s">
        <v>248</v>
      </c>
      <c r="C17" s="258"/>
      <c r="D17" s="258"/>
      <c r="E17" s="258"/>
      <c r="F17" s="258"/>
      <c r="G17" s="258"/>
      <c r="H17" s="31"/>
      <c r="I17" s="31"/>
      <c r="J17" s="31"/>
      <c r="K17" s="31"/>
      <c r="L17" s="31"/>
      <c r="M17" s="31"/>
    </row>
    <row r="18" spans="1:13" ht="15.75" x14ac:dyDescent="0.25">
      <c r="A18" s="115" t="s">
        <v>10</v>
      </c>
      <c r="B18" s="241" t="s">
        <v>50</v>
      </c>
      <c r="C18" s="241"/>
      <c r="D18" s="241"/>
      <c r="E18" s="241"/>
      <c r="F18" s="241"/>
      <c r="G18" s="241"/>
      <c r="H18" s="31"/>
      <c r="I18" s="31"/>
      <c r="J18" s="31"/>
      <c r="K18" s="31"/>
      <c r="L18" s="31"/>
      <c r="M18" s="31"/>
    </row>
    <row r="19" spans="1:13" ht="29.25" customHeight="1" x14ac:dyDescent="0.25">
      <c r="A19" s="115"/>
      <c r="B19" s="238" t="s">
        <v>195</v>
      </c>
      <c r="C19" s="238"/>
      <c r="D19" s="238"/>
      <c r="E19" s="238"/>
      <c r="F19" s="238"/>
      <c r="G19" s="238"/>
      <c r="H19" s="31"/>
      <c r="I19" s="31"/>
      <c r="J19" s="31"/>
      <c r="K19" s="31"/>
      <c r="L19" s="31"/>
      <c r="M19" s="31"/>
    </row>
    <row r="20" spans="1:13" ht="15.75" x14ac:dyDescent="0.25">
      <c r="A20" s="115" t="s">
        <v>11</v>
      </c>
      <c r="B20" s="241" t="s">
        <v>73</v>
      </c>
      <c r="C20" s="241"/>
      <c r="D20" s="241"/>
      <c r="E20" s="241"/>
      <c r="F20" s="241"/>
      <c r="G20" s="241"/>
      <c r="H20" s="31"/>
      <c r="I20" s="31"/>
      <c r="J20" s="31"/>
      <c r="K20" s="31"/>
      <c r="L20" s="31"/>
      <c r="M20" s="31"/>
    </row>
    <row r="21" spans="1:13" ht="21.75" customHeight="1" x14ac:dyDescent="0.25">
      <c r="A21" s="271" t="s">
        <v>216</v>
      </c>
      <c r="B21" s="271"/>
      <c r="C21" s="271"/>
      <c r="D21" s="271"/>
      <c r="E21" s="271"/>
      <c r="F21" s="271"/>
      <c r="G21" s="271"/>
      <c r="H21" s="70"/>
      <c r="I21" s="70"/>
      <c r="J21" s="70"/>
      <c r="K21" s="70"/>
      <c r="L21" s="70"/>
      <c r="M21" s="70"/>
    </row>
    <row r="22" spans="1:13" ht="18.75" customHeight="1" x14ac:dyDescent="0.25">
      <c r="A22" s="115" t="s">
        <v>12</v>
      </c>
      <c r="B22" s="254" t="s">
        <v>13</v>
      </c>
      <c r="C22" s="254"/>
      <c r="D22" s="254"/>
    </row>
    <row r="23" spans="1:13" ht="15.75" x14ac:dyDescent="0.25">
      <c r="A23" s="23" t="s">
        <v>14</v>
      </c>
      <c r="B23" s="255" t="s">
        <v>15</v>
      </c>
      <c r="C23" s="255"/>
      <c r="D23" s="255"/>
      <c r="E23" s="255"/>
      <c r="F23" s="255"/>
      <c r="G23" s="255"/>
    </row>
    <row r="24" spans="1:13" ht="20.25" customHeight="1" x14ac:dyDescent="0.25">
      <c r="A24" s="119">
        <v>1</v>
      </c>
      <c r="B24" s="268" t="s">
        <v>215</v>
      </c>
      <c r="C24" s="269"/>
      <c r="D24" s="269"/>
      <c r="E24" s="269"/>
      <c r="F24" s="269"/>
      <c r="G24" s="270"/>
    </row>
    <row r="25" spans="1:13" ht="15.75" x14ac:dyDescent="0.25">
      <c r="A25" s="119"/>
      <c r="B25" s="277"/>
      <c r="C25" s="277"/>
      <c r="D25" s="277"/>
      <c r="E25" s="277"/>
      <c r="F25" s="277"/>
      <c r="G25" s="277"/>
    </row>
    <row r="26" spans="1:13" ht="7.5" customHeight="1" x14ac:dyDescent="0.25">
      <c r="A26" s="3"/>
    </row>
    <row r="27" spans="1:13" ht="18" customHeight="1" x14ac:dyDescent="0.25">
      <c r="A27" s="115" t="s">
        <v>16</v>
      </c>
      <c r="B27" s="247" t="s">
        <v>17</v>
      </c>
      <c r="C27" s="247"/>
      <c r="D27" s="247"/>
      <c r="E27" s="118"/>
      <c r="F27" s="85" t="s">
        <v>18</v>
      </c>
      <c r="G27" s="118"/>
    </row>
    <row r="28" spans="1:13" ht="37.5" customHeight="1" x14ac:dyDescent="0.25">
      <c r="A28" s="86" t="s">
        <v>14</v>
      </c>
      <c r="B28" s="86" t="s">
        <v>19</v>
      </c>
      <c r="C28" s="86" t="s">
        <v>20</v>
      </c>
      <c r="D28" s="86" t="s">
        <v>21</v>
      </c>
      <c r="E28" s="86" t="s">
        <v>158</v>
      </c>
      <c r="F28" s="86" t="s">
        <v>23</v>
      </c>
    </row>
    <row r="29" spans="1:13" x14ac:dyDescent="0.25">
      <c r="A29" s="23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</row>
    <row r="30" spans="1:13" ht="30" customHeight="1" x14ac:dyDescent="0.25">
      <c r="A30" s="119">
        <v>1</v>
      </c>
      <c r="B30" s="120" t="s">
        <v>258</v>
      </c>
      <c r="C30" s="58">
        <v>1317500</v>
      </c>
      <c r="D30" s="59">
        <v>0</v>
      </c>
      <c r="E30" s="59"/>
      <c r="F30" s="59">
        <f>C30+D30</f>
        <v>1317500</v>
      </c>
    </row>
    <row r="31" spans="1:13" ht="15.75" x14ac:dyDescent="0.25">
      <c r="A31" s="119"/>
      <c r="B31" s="164"/>
      <c r="C31" s="58"/>
      <c r="D31" s="119"/>
      <c r="E31" s="119"/>
      <c r="F31" s="59">
        <f>C31+D31</f>
        <v>0</v>
      </c>
    </row>
    <row r="32" spans="1:13" ht="15.75" x14ac:dyDescent="0.25">
      <c r="A32" s="255" t="s">
        <v>23</v>
      </c>
      <c r="B32" s="255"/>
      <c r="C32" s="59">
        <f>SUM(C30:C31)</f>
        <v>1317500</v>
      </c>
      <c r="D32" s="59">
        <f>SUM(D30:D31)</f>
        <v>0</v>
      </c>
      <c r="E32" s="59">
        <f>SUM(E30:E31)</f>
        <v>0</v>
      </c>
      <c r="F32" s="59">
        <f>SUM(F30:F31)</f>
        <v>1317500</v>
      </c>
    </row>
    <row r="33" spans="1:7" ht="15" customHeight="1" x14ac:dyDescent="0.25">
      <c r="A33" s="3"/>
    </row>
    <row r="34" spans="1:7" ht="15.75" customHeight="1" x14ac:dyDescent="0.25">
      <c r="A34" s="115" t="s">
        <v>24</v>
      </c>
      <c r="B34" s="247" t="s">
        <v>25</v>
      </c>
      <c r="C34" s="247"/>
      <c r="D34" s="247"/>
      <c r="E34" s="247"/>
      <c r="F34" s="118" t="s">
        <v>18</v>
      </c>
    </row>
    <row r="35" spans="1:7" ht="31.5" x14ac:dyDescent="0.25">
      <c r="B35" s="119" t="s">
        <v>26</v>
      </c>
      <c r="C35" s="119" t="s">
        <v>20</v>
      </c>
      <c r="D35" s="119" t="s">
        <v>21</v>
      </c>
      <c r="E35" s="119" t="s">
        <v>23</v>
      </c>
    </row>
    <row r="36" spans="1:7" ht="9" customHeight="1" x14ac:dyDescent="0.25">
      <c r="B36" s="62">
        <v>1</v>
      </c>
      <c r="C36" s="62">
        <v>2</v>
      </c>
      <c r="D36" s="62">
        <v>3</v>
      </c>
      <c r="E36" s="62">
        <v>4</v>
      </c>
    </row>
    <row r="37" spans="1:7" ht="15.75" x14ac:dyDescent="0.25">
      <c r="B37" s="10" t="s">
        <v>23</v>
      </c>
      <c r="C37" s="10"/>
      <c r="D37" s="10"/>
      <c r="E37" s="10"/>
    </row>
    <row r="38" spans="1:7" ht="10.5" customHeight="1" x14ac:dyDescent="0.25">
      <c r="A38" s="3"/>
    </row>
    <row r="39" spans="1:7" ht="15.75" x14ac:dyDescent="0.25">
      <c r="A39" s="115" t="s">
        <v>27</v>
      </c>
      <c r="B39" s="241" t="s">
        <v>28</v>
      </c>
      <c r="C39" s="241"/>
      <c r="D39" s="241"/>
      <c r="E39" s="241"/>
      <c r="F39" s="241"/>
      <c r="G39" s="241"/>
    </row>
    <row r="40" spans="1:7" ht="31.5" customHeight="1" x14ac:dyDescent="0.25">
      <c r="A40" s="119" t="s">
        <v>14</v>
      </c>
      <c r="B40" s="119" t="s">
        <v>29</v>
      </c>
      <c r="C40" s="119" t="s">
        <v>30</v>
      </c>
      <c r="D40" s="119" t="s">
        <v>31</v>
      </c>
      <c r="E40" s="119" t="s">
        <v>20</v>
      </c>
      <c r="F40" s="119" t="s">
        <v>21</v>
      </c>
      <c r="G40" s="119" t="s">
        <v>23</v>
      </c>
    </row>
    <row r="41" spans="1:7" x14ac:dyDescent="0.25">
      <c r="A41" s="23">
        <v>1</v>
      </c>
      <c r="B41" s="23">
        <v>2</v>
      </c>
      <c r="C41" s="23">
        <v>3</v>
      </c>
      <c r="D41" s="23">
        <v>4</v>
      </c>
      <c r="E41" s="23">
        <v>5</v>
      </c>
      <c r="F41" s="23">
        <v>6</v>
      </c>
      <c r="G41" s="23">
        <v>7</v>
      </c>
    </row>
    <row r="42" spans="1:7" ht="18.75" customHeight="1" x14ac:dyDescent="0.25">
      <c r="A42" s="179">
        <v>1</v>
      </c>
      <c r="B42" s="250" t="str">
        <f>B30</f>
        <v>Забезпечення діяльності централізованої бухгалтерії</v>
      </c>
      <c r="C42" s="251"/>
      <c r="D42" s="251"/>
      <c r="E42" s="251"/>
      <c r="F42" s="251"/>
      <c r="G42" s="252"/>
    </row>
    <row r="43" spans="1:7" ht="15.75" x14ac:dyDescent="0.25">
      <c r="A43" s="93">
        <v>1</v>
      </c>
      <c r="B43" s="94" t="s">
        <v>32</v>
      </c>
      <c r="C43" s="119"/>
      <c r="D43" s="119"/>
      <c r="E43" s="119"/>
      <c r="F43" s="119"/>
      <c r="G43" s="119"/>
    </row>
    <row r="44" spans="1:7" ht="15.75" x14ac:dyDescent="0.25">
      <c r="A44" s="119"/>
      <c r="B44" s="36" t="s">
        <v>117</v>
      </c>
      <c r="C44" s="79" t="s">
        <v>77</v>
      </c>
      <c r="D44" s="79" t="s">
        <v>78</v>
      </c>
      <c r="E44" s="112">
        <v>1</v>
      </c>
      <c r="F44" s="125"/>
      <c r="G44" s="146">
        <v>1</v>
      </c>
    </row>
    <row r="45" spans="1:7" ht="15" customHeight="1" x14ac:dyDescent="0.25">
      <c r="A45" s="119"/>
      <c r="B45" s="36" t="s">
        <v>218</v>
      </c>
      <c r="C45" s="79" t="s">
        <v>77</v>
      </c>
      <c r="D45" s="79" t="s">
        <v>78</v>
      </c>
      <c r="E45" s="112">
        <v>1</v>
      </c>
      <c r="F45" s="125"/>
      <c r="G45" s="147">
        <f>E45</f>
        <v>1</v>
      </c>
    </row>
    <row r="46" spans="1:7" ht="15.75" x14ac:dyDescent="0.25">
      <c r="A46" s="119"/>
      <c r="B46" s="36" t="s">
        <v>81</v>
      </c>
      <c r="C46" s="79" t="s">
        <v>77</v>
      </c>
      <c r="D46" s="79" t="s">
        <v>78</v>
      </c>
      <c r="E46" s="166">
        <f>SUM(E47:E50)</f>
        <v>9.5</v>
      </c>
      <c r="F46" s="125"/>
      <c r="G46" s="151">
        <f>E46</f>
        <v>9.5</v>
      </c>
    </row>
    <row r="47" spans="1:7" ht="30" x14ac:dyDescent="0.25">
      <c r="A47" s="119"/>
      <c r="B47" s="45" t="s">
        <v>219</v>
      </c>
      <c r="C47" s="79" t="s">
        <v>77</v>
      </c>
      <c r="D47" s="79" t="s">
        <v>82</v>
      </c>
      <c r="E47" s="167">
        <v>2</v>
      </c>
      <c r="F47" s="125"/>
      <c r="G47" s="151">
        <f>E47</f>
        <v>2</v>
      </c>
    </row>
    <row r="48" spans="1:7" ht="16.5" customHeight="1" x14ac:dyDescent="0.25">
      <c r="A48" s="93"/>
      <c r="B48" s="45" t="s">
        <v>220</v>
      </c>
      <c r="C48" s="79" t="s">
        <v>77</v>
      </c>
      <c r="D48" s="79" t="s">
        <v>82</v>
      </c>
      <c r="E48" s="167">
        <v>7</v>
      </c>
      <c r="F48" s="125"/>
      <c r="G48" s="151">
        <f>E48</f>
        <v>7</v>
      </c>
    </row>
    <row r="49" spans="1:7" ht="12.75" customHeight="1" x14ac:dyDescent="0.25">
      <c r="A49" s="119"/>
      <c r="B49" s="45" t="s">
        <v>221</v>
      </c>
      <c r="C49" s="79" t="s">
        <v>77</v>
      </c>
      <c r="D49" s="79" t="s">
        <v>82</v>
      </c>
      <c r="E49" s="167">
        <v>0.5</v>
      </c>
      <c r="F49" s="125"/>
      <c r="G49" s="151">
        <f>E49</f>
        <v>0.5</v>
      </c>
    </row>
    <row r="50" spans="1:7" ht="15.75" customHeight="1" x14ac:dyDescent="0.25">
      <c r="A50" s="119"/>
      <c r="B50" s="45" t="s">
        <v>222</v>
      </c>
      <c r="C50" s="79" t="s">
        <v>77</v>
      </c>
      <c r="D50" s="79" t="s">
        <v>82</v>
      </c>
      <c r="E50" s="167">
        <v>0</v>
      </c>
      <c r="F50" s="126"/>
      <c r="G50" s="151">
        <f>SUM(E50:F50)</f>
        <v>0</v>
      </c>
    </row>
    <row r="51" spans="1:7" ht="30" x14ac:dyDescent="0.25">
      <c r="A51" s="93"/>
      <c r="B51" s="46" t="s">
        <v>223</v>
      </c>
      <c r="C51" s="165" t="s">
        <v>63</v>
      </c>
      <c r="D51" s="79" t="s">
        <v>82</v>
      </c>
      <c r="E51" s="171">
        <f>F30</f>
        <v>1317500</v>
      </c>
      <c r="F51" s="92"/>
      <c r="G51" s="149">
        <f>SUM(E51:F51)</f>
        <v>1317500</v>
      </c>
    </row>
    <row r="52" spans="1:7" ht="15.75" x14ac:dyDescent="0.25">
      <c r="A52" s="93">
        <v>2</v>
      </c>
      <c r="B52" s="94" t="s">
        <v>33</v>
      </c>
      <c r="C52" s="112"/>
      <c r="D52" s="128"/>
      <c r="E52" s="130"/>
      <c r="F52" s="163"/>
      <c r="G52" s="149"/>
    </row>
    <row r="53" spans="1:7" ht="47.25" customHeight="1" x14ac:dyDescent="0.25">
      <c r="A53" s="93"/>
      <c r="B53" s="84" t="s">
        <v>224</v>
      </c>
      <c r="C53" s="37" t="s">
        <v>95</v>
      </c>
      <c r="D53" s="132" t="s">
        <v>172</v>
      </c>
      <c r="E53" s="170">
        <v>10</v>
      </c>
      <c r="F53" s="157"/>
      <c r="G53" s="149">
        <f t="shared" ref="G53:G59" si="0">E53</f>
        <v>10</v>
      </c>
    </row>
    <row r="54" spans="1:7" ht="15" customHeight="1" x14ac:dyDescent="0.25">
      <c r="A54" s="93"/>
      <c r="B54" s="168" t="s">
        <v>225</v>
      </c>
      <c r="C54" s="37" t="s">
        <v>95</v>
      </c>
      <c r="D54" s="87" t="s">
        <v>124</v>
      </c>
      <c r="E54" s="169">
        <v>214</v>
      </c>
      <c r="F54" s="157"/>
      <c r="G54" s="149">
        <f t="shared" si="0"/>
        <v>214</v>
      </c>
    </row>
    <row r="55" spans="1:7" ht="15.75" x14ac:dyDescent="0.25">
      <c r="A55" s="93"/>
      <c r="B55" s="168" t="s">
        <v>226</v>
      </c>
      <c r="C55" s="37" t="s">
        <v>95</v>
      </c>
      <c r="D55" s="87" t="s">
        <v>124</v>
      </c>
      <c r="E55" s="169">
        <v>37</v>
      </c>
      <c r="F55" s="157"/>
      <c r="G55" s="149">
        <f t="shared" si="0"/>
        <v>37</v>
      </c>
    </row>
    <row r="56" spans="1:7" ht="16.5" customHeight="1" x14ac:dyDescent="0.25">
      <c r="A56" s="93">
        <v>3</v>
      </c>
      <c r="B56" s="94" t="s">
        <v>34</v>
      </c>
      <c r="C56" s="119"/>
      <c r="D56" s="129"/>
      <c r="E56" s="82"/>
      <c r="F56" s="83"/>
      <c r="G56" s="82"/>
    </row>
    <row r="57" spans="1:7" ht="26.25" customHeight="1" x14ac:dyDescent="0.25">
      <c r="A57" s="119"/>
      <c r="B57" s="223" t="s">
        <v>227</v>
      </c>
      <c r="C57" s="107" t="s">
        <v>63</v>
      </c>
      <c r="D57" s="87" t="s">
        <v>98</v>
      </c>
      <c r="E57" s="173">
        <f>E51/E46</f>
        <v>138684.21052631579</v>
      </c>
      <c r="F57" s="133"/>
      <c r="G57" s="158">
        <f t="shared" si="0"/>
        <v>138684.21052631579</v>
      </c>
    </row>
    <row r="58" spans="1:7" ht="18.75" customHeight="1" x14ac:dyDescent="0.25">
      <c r="A58" s="119"/>
      <c r="B58" s="223" t="s">
        <v>243</v>
      </c>
      <c r="C58" s="107" t="s">
        <v>63</v>
      </c>
      <c r="D58" s="87" t="s">
        <v>98</v>
      </c>
      <c r="E58" s="174">
        <f>E54/9</f>
        <v>23.777777777777779</v>
      </c>
      <c r="F58" s="154"/>
      <c r="G58" s="149">
        <f t="shared" si="0"/>
        <v>23.777777777777779</v>
      </c>
    </row>
    <row r="59" spans="1:7" ht="45" x14ac:dyDescent="0.25">
      <c r="A59" s="119"/>
      <c r="B59" s="172" t="s">
        <v>228</v>
      </c>
      <c r="C59" s="177" t="s">
        <v>63</v>
      </c>
      <c r="D59" s="87" t="s">
        <v>98</v>
      </c>
      <c r="E59" s="175">
        <f>E53/9</f>
        <v>1.1111111111111112</v>
      </c>
      <c r="F59" s="91"/>
      <c r="G59" s="149">
        <f t="shared" si="0"/>
        <v>1.1111111111111112</v>
      </c>
    </row>
    <row r="60" spans="1:7" ht="15.75" x14ac:dyDescent="0.25">
      <c r="A60" s="93">
        <v>4</v>
      </c>
      <c r="B60" s="94" t="s">
        <v>35</v>
      </c>
      <c r="C60" s="143"/>
      <c r="D60" s="135"/>
      <c r="E60" s="137"/>
      <c r="F60" s="137"/>
      <c r="G60" s="137"/>
    </row>
    <row r="61" spans="1:7" ht="39" x14ac:dyDescent="0.25">
      <c r="A61" s="33"/>
      <c r="B61" s="176" t="s">
        <v>229</v>
      </c>
      <c r="C61" s="111" t="s">
        <v>68</v>
      </c>
      <c r="D61" s="87" t="s">
        <v>98</v>
      </c>
      <c r="E61" s="178">
        <v>0.01</v>
      </c>
      <c r="F61" s="97"/>
      <c r="G61" s="180">
        <v>0.01</v>
      </c>
    </row>
    <row r="62" spans="1:7" ht="20.25" customHeight="1" x14ac:dyDescent="0.25">
      <c r="A62" s="33"/>
      <c r="B62" s="224"/>
      <c r="C62" s="225"/>
      <c r="D62" s="226"/>
      <c r="E62" s="227"/>
      <c r="F62" s="228"/>
      <c r="G62" s="229"/>
    </row>
    <row r="63" spans="1:7" ht="15.75" customHeight="1" x14ac:dyDescent="0.25">
      <c r="A63" s="241" t="s">
        <v>36</v>
      </c>
      <c r="B63" s="241"/>
      <c r="C63" s="241"/>
      <c r="D63" s="139"/>
      <c r="E63" s="136"/>
      <c r="F63" s="136"/>
      <c r="G63" s="136"/>
    </row>
    <row r="64" spans="1:7" ht="15.75" customHeight="1" x14ac:dyDescent="0.25">
      <c r="A64" s="241" t="s">
        <v>37</v>
      </c>
      <c r="B64" s="241"/>
      <c r="C64" s="241"/>
      <c r="D64" s="140"/>
      <c r="E64" s="141"/>
      <c r="F64" s="275" t="s">
        <v>106</v>
      </c>
      <c r="G64" s="275"/>
    </row>
    <row r="65" spans="1:7" ht="14.25" customHeight="1" x14ac:dyDescent="0.25">
      <c r="A65" s="5"/>
      <c r="B65" s="118"/>
      <c r="D65" s="142" t="s">
        <v>38</v>
      </c>
      <c r="E65" s="136"/>
      <c r="F65" s="276" t="s">
        <v>39</v>
      </c>
      <c r="G65" s="276"/>
    </row>
    <row r="66" spans="1:7" ht="14.25" customHeight="1" x14ac:dyDescent="0.25">
      <c r="A66" s="241" t="s">
        <v>40</v>
      </c>
      <c r="B66" s="241"/>
      <c r="C66" s="241"/>
      <c r="D66" s="115"/>
    </row>
    <row r="67" spans="1:7" ht="15.75" customHeight="1" x14ac:dyDescent="0.25">
      <c r="A67" s="241" t="s">
        <v>41</v>
      </c>
      <c r="B67" s="241"/>
      <c r="C67" s="241"/>
      <c r="D67" s="12"/>
      <c r="E67" s="11"/>
      <c r="F67" s="253" t="s">
        <v>107</v>
      </c>
      <c r="G67" s="253"/>
    </row>
    <row r="68" spans="1:7" ht="13.5" customHeight="1" x14ac:dyDescent="0.25">
      <c r="A68" s="118"/>
      <c r="B68" s="114"/>
      <c r="C68" s="115"/>
      <c r="D68" s="117" t="s">
        <v>38</v>
      </c>
      <c r="F68" s="245" t="s">
        <v>39</v>
      </c>
      <c r="G68" s="245"/>
    </row>
    <row r="69" spans="1:7" ht="15.75" x14ac:dyDescent="0.25">
      <c r="B69" s="115"/>
    </row>
  </sheetData>
  <mergeCells count="41">
    <mergeCell ref="A66:C66"/>
    <mergeCell ref="A67:C67"/>
    <mergeCell ref="F67:G67"/>
    <mergeCell ref="F68:G68"/>
    <mergeCell ref="B39:G39"/>
    <mergeCell ref="B42:G42"/>
    <mergeCell ref="A63:C63"/>
    <mergeCell ref="A64:C64"/>
    <mergeCell ref="F64:G64"/>
    <mergeCell ref="F65:G65"/>
    <mergeCell ref="B23:G23"/>
    <mergeCell ref="B24:G24"/>
    <mergeCell ref="B25:G25"/>
    <mergeCell ref="B27:D27"/>
    <mergeCell ref="A32:B32"/>
    <mergeCell ref="B34:E34"/>
    <mergeCell ref="B17:G17"/>
    <mergeCell ref="B18:G18"/>
    <mergeCell ref="B19:G19"/>
    <mergeCell ref="B20:G20"/>
    <mergeCell ref="A21:G21"/>
    <mergeCell ref="B22:D22"/>
    <mergeCell ref="A13:A14"/>
    <mergeCell ref="C13:C14"/>
    <mergeCell ref="D13:G13"/>
    <mergeCell ref="D14:G14"/>
    <mergeCell ref="A15:A16"/>
    <mergeCell ref="D16:G16"/>
    <mergeCell ref="E8:G8"/>
    <mergeCell ref="A9:G9"/>
    <mergeCell ref="A10:G10"/>
    <mergeCell ref="A11:A12"/>
    <mergeCell ref="C11:C12"/>
    <mergeCell ref="D11:G11"/>
    <mergeCell ref="D12:G12"/>
    <mergeCell ref="E1:F1"/>
    <mergeCell ref="E2:G2"/>
    <mergeCell ref="E3:G3"/>
    <mergeCell ref="E4:G4"/>
    <mergeCell ref="E6:G6"/>
    <mergeCell ref="E7:G7"/>
  </mergeCells>
  <pageMargins left="0" right="0" top="0.11811023622047245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I52" sqref="I52"/>
    </sheetView>
  </sheetViews>
  <sheetFormatPr defaultColWidth="21.5703125" defaultRowHeight="15" x14ac:dyDescent="0.25"/>
  <cols>
    <col min="1" max="1" width="5.7109375" style="4" customWidth="1"/>
    <col min="2" max="2" width="43.28515625" style="4" customWidth="1"/>
    <col min="3" max="3" width="12.5703125" style="4" customWidth="1"/>
    <col min="4" max="4" width="18" style="4" customWidth="1"/>
    <col min="5" max="5" width="16" style="4" customWidth="1"/>
    <col min="6" max="6" width="15" style="4" customWidth="1"/>
    <col min="7" max="7" width="22" style="4" customWidth="1"/>
    <col min="8" max="16384" width="21.5703125" style="4"/>
  </cols>
  <sheetData>
    <row r="1" spans="1:13" ht="11.25" customHeight="1" x14ac:dyDescent="0.25">
      <c r="A1" s="118"/>
      <c r="E1" s="240" t="s">
        <v>0</v>
      </c>
      <c r="F1" s="240"/>
    </row>
    <row r="2" spans="1:13" ht="15" customHeight="1" x14ac:dyDescent="0.25">
      <c r="A2" s="118"/>
      <c r="E2" s="243" t="s">
        <v>245</v>
      </c>
      <c r="F2" s="243"/>
      <c r="G2" s="243"/>
    </row>
    <row r="3" spans="1:13" ht="13.5" customHeight="1" x14ac:dyDescent="0.25">
      <c r="A3" s="118"/>
      <c r="B3" s="118"/>
      <c r="E3" s="244" t="s">
        <v>45</v>
      </c>
      <c r="F3" s="244"/>
      <c r="G3" s="244"/>
    </row>
    <row r="4" spans="1:13" ht="12" customHeight="1" x14ac:dyDescent="0.25">
      <c r="A4" s="118"/>
      <c r="E4" s="245" t="s">
        <v>1</v>
      </c>
      <c r="F4" s="245"/>
      <c r="G4" s="245"/>
    </row>
    <row r="5" spans="1:13" ht="11.25" customHeight="1" x14ac:dyDescent="0.25">
      <c r="A5" s="118"/>
      <c r="E5" s="118" t="s">
        <v>2</v>
      </c>
    </row>
    <row r="6" spans="1:13" ht="15.75" x14ac:dyDescent="0.25">
      <c r="A6" s="118"/>
      <c r="B6" s="118"/>
      <c r="E6" s="246" t="s">
        <v>46</v>
      </c>
      <c r="F6" s="246"/>
      <c r="G6" s="246"/>
    </row>
    <row r="7" spans="1:13" ht="12.75" customHeight="1" x14ac:dyDescent="0.25">
      <c r="A7" s="118"/>
      <c r="E7" s="245" t="s">
        <v>3</v>
      </c>
      <c r="F7" s="245"/>
      <c r="G7" s="245"/>
    </row>
    <row r="8" spans="1:13" ht="18.75" customHeight="1" x14ac:dyDescent="0.25">
      <c r="A8" s="118"/>
      <c r="E8" s="247" t="s">
        <v>246</v>
      </c>
      <c r="F8" s="247"/>
      <c r="G8" s="247"/>
      <c r="H8" s="31"/>
      <c r="I8" s="31"/>
      <c r="J8" s="31"/>
      <c r="K8" s="31"/>
      <c r="L8" s="31"/>
      <c r="M8" s="31"/>
    </row>
    <row r="9" spans="1:13" ht="15.75" x14ac:dyDescent="0.25">
      <c r="A9" s="237" t="s">
        <v>234</v>
      </c>
      <c r="B9" s="237"/>
      <c r="C9" s="237"/>
      <c r="D9" s="237"/>
      <c r="E9" s="237"/>
      <c r="F9" s="237"/>
      <c r="G9" s="237"/>
      <c r="H9" s="31"/>
      <c r="I9" s="31"/>
      <c r="J9" s="31"/>
      <c r="K9" s="31"/>
      <c r="L9" s="31"/>
      <c r="M9" s="31"/>
    </row>
    <row r="10" spans="1:13" ht="15.75" x14ac:dyDescent="0.25">
      <c r="A10" s="237" t="s">
        <v>47</v>
      </c>
      <c r="B10" s="237"/>
      <c r="C10" s="237"/>
      <c r="D10" s="237"/>
      <c r="E10" s="237"/>
      <c r="F10" s="237"/>
      <c r="G10" s="237"/>
      <c r="H10" s="31"/>
      <c r="I10" s="31"/>
      <c r="J10" s="31"/>
      <c r="K10" s="31"/>
      <c r="L10" s="31"/>
      <c r="M10" s="31"/>
    </row>
    <row r="11" spans="1:13" ht="15.75" customHeight="1" x14ac:dyDescent="0.25">
      <c r="A11" s="242" t="s">
        <v>4</v>
      </c>
      <c r="B11" s="121">
        <v>1010000</v>
      </c>
      <c r="C11" s="259"/>
      <c r="D11" s="249" t="s">
        <v>251</v>
      </c>
      <c r="E11" s="249"/>
      <c r="F11" s="249"/>
      <c r="G11" s="249"/>
      <c r="H11" s="31"/>
      <c r="I11" s="31"/>
      <c r="J11" s="31"/>
      <c r="K11" s="31"/>
      <c r="L11" s="31"/>
      <c r="M11" s="31"/>
    </row>
    <row r="12" spans="1:13" ht="11.25" customHeight="1" x14ac:dyDescent="0.25">
      <c r="A12" s="242"/>
      <c r="B12" s="122" t="s">
        <v>5</v>
      </c>
      <c r="C12" s="259"/>
      <c r="D12" s="248" t="s">
        <v>43</v>
      </c>
      <c r="E12" s="248"/>
      <c r="F12" s="248"/>
      <c r="G12" s="248"/>
      <c r="H12" s="31"/>
      <c r="I12" s="31"/>
      <c r="J12" s="31"/>
      <c r="K12" s="31"/>
      <c r="L12" s="31"/>
      <c r="M12" s="31"/>
    </row>
    <row r="13" spans="1:13" ht="15.75" customHeight="1" x14ac:dyDescent="0.25">
      <c r="A13" s="242" t="s">
        <v>6</v>
      </c>
      <c r="B13" s="121">
        <v>1010000</v>
      </c>
      <c r="C13" s="259"/>
      <c r="D13" s="249" t="s">
        <v>251</v>
      </c>
      <c r="E13" s="249"/>
      <c r="F13" s="249"/>
      <c r="G13" s="249"/>
      <c r="H13" s="31"/>
      <c r="I13" s="31"/>
      <c r="J13" s="31"/>
      <c r="K13" s="31"/>
      <c r="L13" s="31"/>
      <c r="M13" s="31"/>
    </row>
    <row r="14" spans="1:13" ht="11.25" customHeight="1" x14ac:dyDescent="0.25">
      <c r="A14" s="242"/>
      <c r="B14" s="122" t="s">
        <v>5</v>
      </c>
      <c r="C14" s="259"/>
      <c r="D14" s="260" t="s">
        <v>42</v>
      </c>
      <c r="E14" s="260"/>
      <c r="F14" s="260"/>
      <c r="G14" s="260"/>
      <c r="H14" s="31"/>
      <c r="I14" s="31"/>
      <c r="J14" s="31"/>
      <c r="K14" s="31"/>
      <c r="L14" s="31"/>
      <c r="M14" s="31"/>
    </row>
    <row r="15" spans="1:13" ht="27" customHeight="1" x14ac:dyDescent="0.25">
      <c r="A15" s="242" t="s">
        <v>7</v>
      </c>
      <c r="B15" s="121">
        <v>1014082</v>
      </c>
      <c r="C15" s="69" t="s">
        <v>214</v>
      </c>
      <c r="D15" s="261" t="s">
        <v>217</v>
      </c>
      <c r="E15" s="261"/>
      <c r="F15" s="261"/>
      <c r="G15" s="261"/>
      <c r="H15" s="32"/>
      <c r="I15" s="32"/>
      <c r="J15" s="32"/>
      <c r="K15" s="32"/>
      <c r="L15" s="32"/>
      <c r="M15" s="31"/>
    </row>
    <row r="16" spans="1:13" ht="11.25" customHeight="1" x14ac:dyDescent="0.25">
      <c r="A16" s="242"/>
      <c r="B16" s="8" t="s">
        <v>5</v>
      </c>
      <c r="C16" s="8" t="s">
        <v>8</v>
      </c>
      <c r="D16" s="248" t="s">
        <v>44</v>
      </c>
      <c r="E16" s="248"/>
      <c r="F16" s="248"/>
      <c r="G16" s="248"/>
      <c r="H16" s="31"/>
      <c r="I16" s="31"/>
      <c r="J16" s="31"/>
      <c r="K16" s="31"/>
      <c r="L16" s="31"/>
      <c r="M16" s="31"/>
    </row>
    <row r="17" spans="1:13" ht="34.5" customHeight="1" x14ac:dyDescent="0.25">
      <c r="A17" s="115" t="s">
        <v>9</v>
      </c>
      <c r="B17" s="258" t="s">
        <v>249</v>
      </c>
      <c r="C17" s="258"/>
      <c r="D17" s="258"/>
      <c r="E17" s="258"/>
      <c r="F17" s="258"/>
      <c r="G17" s="258"/>
      <c r="H17" s="31"/>
      <c r="I17" s="31"/>
      <c r="J17" s="31"/>
      <c r="K17" s="31"/>
      <c r="L17" s="31"/>
      <c r="M17" s="31"/>
    </row>
    <row r="18" spans="1:13" ht="15.75" x14ac:dyDescent="0.25">
      <c r="A18" s="115" t="s">
        <v>10</v>
      </c>
      <c r="B18" s="241" t="s">
        <v>50</v>
      </c>
      <c r="C18" s="241"/>
      <c r="D18" s="241"/>
      <c r="E18" s="241"/>
      <c r="F18" s="241"/>
      <c r="G18" s="241"/>
      <c r="H18" s="31"/>
      <c r="I18" s="31"/>
      <c r="J18" s="31"/>
      <c r="K18" s="31"/>
      <c r="L18" s="31"/>
      <c r="M18" s="31"/>
    </row>
    <row r="19" spans="1:13" ht="29.25" customHeight="1" x14ac:dyDescent="0.25">
      <c r="A19" s="115"/>
      <c r="B19" s="238" t="s">
        <v>195</v>
      </c>
      <c r="C19" s="238"/>
      <c r="D19" s="238"/>
      <c r="E19" s="238"/>
      <c r="F19" s="238"/>
      <c r="G19" s="238"/>
      <c r="H19" s="31"/>
      <c r="I19" s="31"/>
      <c r="J19" s="31"/>
      <c r="K19" s="31"/>
      <c r="L19" s="31"/>
      <c r="M19" s="31"/>
    </row>
    <row r="20" spans="1:13" ht="15.75" x14ac:dyDescent="0.25">
      <c r="A20" s="115" t="s">
        <v>11</v>
      </c>
      <c r="B20" s="241" t="s">
        <v>73</v>
      </c>
      <c r="C20" s="241"/>
      <c r="D20" s="241"/>
      <c r="E20" s="241"/>
      <c r="F20" s="241"/>
      <c r="G20" s="241"/>
      <c r="H20" s="31"/>
      <c r="I20" s="31"/>
      <c r="J20" s="31"/>
      <c r="K20" s="31"/>
      <c r="L20" s="31"/>
      <c r="M20" s="31"/>
    </row>
    <row r="21" spans="1:13" ht="21.75" customHeight="1" x14ac:dyDescent="0.25">
      <c r="A21" s="271" t="s">
        <v>216</v>
      </c>
      <c r="B21" s="271"/>
      <c r="C21" s="271"/>
      <c r="D21" s="271"/>
      <c r="E21" s="271"/>
      <c r="F21" s="271"/>
      <c r="G21" s="271"/>
      <c r="H21" s="70"/>
      <c r="I21" s="70"/>
      <c r="J21" s="70"/>
      <c r="K21" s="70"/>
      <c r="L21" s="70"/>
      <c r="M21" s="70"/>
    </row>
    <row r="22" spans="1:13" ht="18.75" customHeight="1" x14ac:dyDescent="0.25">
      <c r="A22" s="115" t="s">
        <v>12</v>
      </c>
      <c r="B22" s="254" t="s">
        <v>13</v>
      </c>
      <c r="C22" s="254"/>
      <c r="D22" s="254"/>
    </row>
    <row r="23" spans="1:13" ht="15.75" x14ac:dyDescent="0.25">
      <c r="A23" s="23" t="s">
        <v>14</v>
      </c>
      <c r="B23" s="255" t="s">
        <v>15</v>
      </c>
      <c r="C23" s="255"/>
      <c r="D23" s="255"/>
      <c r="E23" s="255"/>
      <c r="F23" s="255"/>
      <c r="G23" s="255"/>
    </row>
    <row r="24" spans="1:13" ht="20.25" customHeight="1" x14ac:dyDescent="0.25">
      <c r="A24" s="119">
        <v>1</v>
      </c>
      <c r="B24" s="268" t="s">
        <v>215</v>
      </c>
      <c r="C24" s="269"/>
      <c r="D24" s="269"/>
      <c r="E24" s="269"/>
      <c r="F24" s="269"/>
      <c r="G24" s="270"/>
    </row>
    <row r="25" spans="1:13" ht="15.75" x14ac:dyDescent="0.25">
      <c r="A25" s="119">
        <v>2</v>
      </c>
      <c r="B25" s="277" t="s">
        <v>217</v>
      </c>
      <c r="C25" s="277"/>
      <c r="D25" s="277"/>
      <c r="E25" s="277"/>
      <c r="F25" s="277"/>
      <c r="G25" s="277"/>
    </row>
    <row r="26" spans="1:13" ht="7.5" customHeight="1" x14ac:dyDescent="0.25">
      <c r="A26" s="3"/>
    </row>
    <row r="27" spans="1:13" ht="18" customHeight="1" x14ac:dyDescent="0.25">
      <c r="A27" s="115" t="s">
        <v>16</v>
      </c>
      <c r="B27" s="247" t="s">
        <v>17</v>
      </c>
      <c r="C27" s="247"/>
      <c r="D27" s="247"/>
      <c r="E27" s="118"/>
      <c r="F27" s="85" t="s">
        <v>18</v>
      </c>
      <c r="G27" s="118"/>
    </row>
    <row r="28" spans="1:13" ht="37.5" customHeight="1" x14ac:dyDescent="0.25">
      <c r="A28" s="86" t="s">
        <v>14</v>
      </c>
      <c r="B28" s="86" t="s">
        <v>19</v>
      </c>
      <c r="C28" s="86" t="s">
        <v>20</v>
      </c>
      <c r="D28" s="86" t="s">
        <v>21</v>
      </c>
      <c r="E28" s="86" t="s">
        <v>158</v>
      </c>
      <c r="F28" s="86" t="s">
        <v>23</v>
      </c>
    </row>
    <row r="29" spans="1:13" x14ac:dyDescent="0.25">
      <c r="A29" s="23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</row>
    <row r="30" spans="1:13" ht="22.5" customHeight="1" x14ac:dyDescent="0.25">
      <c r="A30" s="119">
        <v>1</v>
      </c>
      <c r="B30" s="164" t="s">
        <v>217</v>
      </c>
      <c r="C30" s="58">
        <v>516600</v>
      </c>
      <c r="D30" s="186">
        <v>0</v>
      </c>
      <c r="E30" s="186">
        <v>0</v>
      </c>
      <c r="F30" s="59">
        <f>C30+D30</f>
        <v>516600</v>
      </c>
    </row>
    <row r="31" spans="1:13" ht="15.75" x14ac:dyDescent="0.25">
      <c r="A31" s="119"/>
      <c r="B31" s="164"/>
      <c r="C31" s="58"/>
      <c r="D31" s="10"/>
      <c r="E31" s="10"/>
      <c r="F31" s="59">
        <f>C31+D31</f>
        <v>0</v>
      </c>
    </row>
    <row r="32" spans="1:13" ht="15.75" x14ac:dyDescent="0.25">
      <c r="A32" s="255" t="s">
        <v>23</v>
      </c>
      <c r="B32" s="255"/>
      <c r="C32" s="59">
        <f>SUM(C30:C31)</f>
        <v>516600</v>
      </c>
      <c r="D32" s="186">
        <f>SUM(D30:D31)</f>
        <v>0</v>
      </c>
      <c r="E32" s="186">
        <f>SUM(E30:E31)</f>
        <v>0</v>
      </c>
      <c r="F32" s="59">
        <f>SUM(F30:F31)</f>
        <v>516600</v>
      </c>
    </row>
    <row r="33" spans="1:7" ht="15" customHeight="1" x14ac:dyDescent="0.25">
      <c r="A33" s="3"/>
    </row>
    <row r="34" spans="1:7" ht="15.75" customHeight="1" x14ac:dyDescent="0.25">
      <c r="A34" s="115" t="s">
        <v>24</v>
      </c>
      <c r="B34" s="247" t="s">
        <v>25</v>
      </c>
      <c r="C34" s="247"/>
      <c r="D34" s="247"/>
      <c r="E34" s="247"/>
      <c r="F34" s="118" t="s">
        <v>18</v>
      </c>
    </row>
    <row r="35" spans="1:7" ht="31.5" x14ac:dyDescent="0.25">
      <c r="B35" s="119" t="s">
        <v>26</v>
      </c>
      <c r="C35" s="119" t="s">
        <v>20</v>
      </c>
      <c r="D35" s="119" t="s">
        <v>21</v>
      </c>
      <c r="E35" s="119" t="s">
        <v>23</v>
      </c>
    </row>
    <row r="36" spans="1:7" ht="9" customHeight="1" x14ac:dyDescent="0.25">
      <c r="B36" s="62">
        <v>1</v>
      </c>
      <c r="C36" s="62">
        <v>2</v>
      </c>
      <c r="D36" s="62">
        <v>3</v>
      </c>
      <c r="E36" s="62">
        <v>4</v>
      </c>
    </row>
    <row r="37" spans="1:7" ht="62.25" customHeight="1" x14ac:dyDescent="0.25">
      <c r="B37" s="232" t="s">
        <v>253</v>
      </c>
      <c r="C37" s="233">
        <v>200000</v>
      </c>
      <c r="D37" s="186">
        <v>0</v>
      </c>
      <c r="E37" s="233">
        <f>SUM(C37:D37)</f>
        <v>200000</v>
      </c>
    </row>
    <row r="38" spans="1:7" ht="46.5" customHeight="1" x14ac:dyDescent="0.25">
      <c r="B38" s="232" t="s">
        <v>254</v>
      </c>
      <c r="C38" s="233">
        <v>316600</v>
      </c>
      <c r="D38" s="186">
        <v>0</v>
      </c>
      <c r="E38" s="233">
        <f>SUM(C38:D38)</f>
        <v>316600</v>
      </c>
    </row>
    <row r="39" spans="1:7" ht="15.75" x14ac:dyDescent="0.25">
      <c r="B39" s="10" t="s">
        <v>23</v>
      </c>
      <c r="C39" s="59">
        <f>SUM(C37:C38)</f>
        <v>516600</v>
      </c>
      <c r="D39" s="186">
        <v>0</v>
      </c>
      <c r="E39" s="59">
        <f>SUM(E37:E38)</f>
        <v>516600</v>
      </c>
    </row>
    <row r="40" spans="1:7" ht="10.5" customHeight="1" x14ac:dyDescent="0.25">
      <c r="A40" s="3"/>
    </row>
    <row r="41" spans="1:7" ht="15.75" x14ac:dyDescent="0.25">
      <c r="A41" s="115" t="s">
        <v>27</v>
      </c>
      <c r="B41" s="241" t="s">
        <v>28</v>
      </c>
      <c r="C41" s="241"/>
      <c r="D41" s="241"/>
      <c r="E41" s="241"/>
      <c r="F41" s="241"/>
      <c r="G41" s="241"/>
    </row>
    <row r="42" spans="1:7" ht="31.5" customHeight="1" x14ac:dyDescent="0.25">
      <c r="A42" s="119" t="s">
        <v>14</v>
      </c>
      <c r="B42" s="119" t="s">
        <v>29</v>
      </c>
      <c r="C42" s="119" t="s">
        <v>30</v>
      </c>
      <c r="D42" s="119" t="s">
        <v>31</v>
      </c>
      <c r="E42" s="119" t="s">
        <v>20</v>
      </c>
      <c r="F42" s="119" t="s">
        <v>21</v>
      </c>
      <c r="G42" s="119" t="s">
        <v>23</v>
      </c>
    </row>
    <row r="43" spans="1:7" x14ac:dyDescent="0.25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</row>
    <row r="44" spans="1:7" ht="18.75" customHeight="1" x14ac:dyDescent="0.25">
      <c r="A44" s="179">
        <v>1</v>
      </c>
      <c r="B44" s="250" t="str">
        <f>B30</f>
        <v>Інші заходи в галузі культури і мистецтва</v>
      </c>
      <c r="C44" s="251"/>
      <c r="D44" s="251"/>
      <c r="E44" s="251"/>
      <c r="F44" s="251"/>
      <c r="G44" s="252"/>
    </row>
    <row r="45" spans="1:7" ht="15.75" x14ac:dyDescent="0.25">
      <c r="A45" s="93">
        <v>1</v>
      </c>
      <c r="B45" s="94" t="s">
        <v>32</v>
      </c>
      <c r="C45" s="119"/>
      <c r="D45" s="119"/>
      <c r="E45" s="119"/>
      <c r="F45" s="119"/>
      <c r="G45" s="119"/>
    </row>
    <row r="46" spans="1:7" ht="30" x14ac:dyDescent="0.25">
      <c r="A46" s="33"/>
      <c r="B46" s="76" t="s">
        <v>230</v>
      </c>
      <c r="C46" s="177" t="s">
        <v>63</v>
      </c>
      <c r="D46" s="87" t="s">
        <v>98</v>
      </c>
      <c r="E46" s="182">
        <f>F32</f>
        <v>516600</v>
      </c>
      <c r="F46" s="137"/>
      <c r="G46" s="149">
        <f>E46</f>
        <v>516600</v>
      </c>
    </row>
    <row r="47" spans="1:7" ht="15" customHeight="1" x14ac:dyDescent="0.25">
      <c r="A47" s="93">
        <v>2</v>
      </c>
      <c r="B47" s="94" t="s">
        <v>33</v>
      </c>
      <c r="C47" s="56"/>
      <c r="D47" s="138"/>
      <c r="E47" s="136"/>
      <c r="F47" s="136"/>
      <c r="G47" s="136"/>
    </row>
    <row r="48" spans="1:7" ht="15.75" x14ac:dyDescent="0.25">
      <c r="A48" s="33"/>
      <c r="B48" s="181" t="s">
        <v>231</v>
      </c>
      <c r="C48" s="183" t="s">
        <v>61</v>
      </c>
      <c r="D48" s="183" t="s">
        <v>129</v>
      </c>
      <c r="E48" s="183">
        <v>18</v>
      </c>
      <c r="F48" s="46"/>
      <c r="G48" s="149">
        <f>E48</f>
        <v>18</v>
      </c>
    </row>
    <row r="49" spans="1:7" ht="15.75" x14ac:dyDescent="0.25">
      <c r="A49" s="93">
        <v>3</v>
      </c>
      <c r="B49" s="94" t="s">
        <v>34</v>
      </c>
      <c r="C49" s="56"/>
      <c r="D49" s="138"/>
      <c r="E49" s="136"/>
      <c r="F49" s="136"/>
      <c r="G49" s="136"/>
    </row>
    <row r="50" spans="1:7" ht="32.25" customHeight="1" x14ac:dyDescent="0.25">
      <c r="A50" s="33"/>
      <c r="B50" s="76" t="s">
        <v>232</v>
      </c>
      <c r="C50" s="177" t="s">
        <v>63</v>
      </c>
      <c r="D50" s="44"/>
      <c r="E50" s="182">
        <f>E46/E48</f>
        <v>28700</v>
      </c>
      <c r="F50" s="137"/>
      <c r="G50" s="149">
        <f>E50</f>
        <v>28700</v>
      </c>
    </row>
    <row r="51" spans="1:7" ht="12.75" customHeight="1" x14ac:dyDescent="0.25">
      <c r="A51" s="93">
        <v>4</v>
      </c>
      <c r="B51" s="94" t="s">
        <v>35</v>
      </c>
      <c r="C51" s="47"/>
      <c r="D51" s="44"/>
      <c r="E51" s="137"/>
      <c r="F51" s="137"/>
      <c r="G51" s="137"/>
    </row>
    <row r="52" spans="1:7" ht="48.75" customHeight="1" x14ac:dyDescent="0.25">
      <c r="A52" s="33"/>
      <c r="B52" s="76" t="s">
        <v>233</v>
      </c>
      <c r="C52" s="111" t="s">
        <v>68</v>
      </c>
      <c r="D52" s="87" t="s">
        <v>98</v>
      </c>
      <c r="E52" s="184">
        <v>5.8</v>
      </c>
      <c r="F52" s="137"/>
      <c r="G52" s="158">
        <f>E52</f>
        <v>5.8</v>
      </c>
    </row>
    <row r="53" spans="1:7" ht="43.5" customHeight="1" x14ac:dyDescent="0.25">
      <c r="A53" s="33"/>
      <c r="B53" s="224"/>
      <c r="C53" s="225"/>
      <c r="D53" s="226"/>
      <c r="E53" s="227"/>
      <c r="F53" s="228"/>
      <c r="G53" s="229"/>
    </row>
    <row r="54" spans="1:7" ht="15.75" customHeight="1" x14ac:dyDescent="0.25">
      <c r="A54" s="241" t="s">
        <v>36</v>
      </c>
      <c r="B54" s="241"/>
      <c r="C54" s="241"/>
      <c r="D54" s="139"/>
      <c r="E54" s="136"/>
      <c r="F54" s="136"/>
      <c r="G54" s="136"/>
    </row>
    <row r="55" spans="1:7" ht="15.75" customHeight="1" x14ac:dyDescent="0.25">
      <c r="A55" s="241" t="s">
        <v>37</v>
      </c>
      <c r="B55" s="241"/>
      <c r="C55" s="241"/>
      <c r="D55" s="140"/>
      <c r="E55" s="141"/>
      <c r="F55" s="275" t="s">
        <v>106</v>
      </c>
      <c r="G55" s="275"/>
    </row>
    <row r="56" spans="1:7" ht="14.25" customHeight="1" x14ac:dyDescent="0.25">
      <c r="A56" s="5"/>
      <c r="B56" s="118"/>
      <c r="D56" s="142" t="s">
        <v>38</v>
      </c>
      <c r="E56" s="136"/>
      <c r="F56" s="276" t="s">
        <v>39</v>
      </c>
      <c r="G56" s="276"/>
    </row>
    <row r="57" spans="1:7" ht="14.25" customHeight="1" x14ac:dyDescent="0.25">
      <c r="A57" s="241" t="s">
        <v>40</v>
      </c>
      <c r="B57" s="241"/>
      <c r="C57" s="241"/>
      <c r="D57" s="115"/>
    </row>
    <row r="58" spans="1:7" ht="15.75" customHeight="1" x14ac:dyDescent="0.25">
      <c r="A58" s="241" t="s">
        <v>41</v>
      </c>
      <c r="B58" s="241"/>
      <c r="C58" s="241"/>
      <c r="D58" s="12"/>
      <c r="E58" s="11"/>
      <c r="F58" s="253" t="s">
        <v>107</v>
      </c>
      <c r="G58" s="253"/>
    </row>
    <row r="59" spans="1:7" ht="13.5" customHeight="1" x14ac:dyDescent="0.25">
      <c r="A59" s="118"/>
      <c r="B59" s="114"/>
      <c r="C59" s="115"/>
      <c r="D59" s="117" t="s">
        <v>38</v>
      </c>
      <c r="F59" s="245" t="s">
        <v>39</v>
      </c>
      <c r="G59" s="245"/>
    </row>
    <row r="60" spans="1:7" ht="15.75" x14ac:dyDescent="0.25">
      <c r="B60" s="115"/>
    </row>
  </sheetData>
  <mergeCells count="42">
    <mergeCell ref="F56:G56"/>
    <mergeCell ref="A57:C57"/>
    <mergeCell ref="A58:C58"/>
    <mergeCell ref="F58:G58"/>
    <mergeCell ref="F59:G59"/>
    <mergeCell ref="B41:G41"/>
    <mergeCell ref="B44:G44"/>
    <mergeCell ref="A54:C54"/>
    <mergeCell ref="A55:C55"/>
    <mergeCell ref="F55:G55"/>
    <mergeCell ref="B23:G23"/>
    <mergeCell ref="B24:G24"/>
    <mergeCell ref="B25:G25"/>
    <mergeCell ref="B27:D27"/>
    <mergeCell ref="A32:B32"/>
    <mergeCell ref="B34:E34"/>
    <mergeCell ref="B17:G17"/>
    <mergeCell ref="B18:G18"/>
    <mergeCell ref="B19:G19"/>
    <mergeCell ref="B20:G20"/>
    <mergeCell ref="A21:G21"/>
    <mergeCell ref="B22:D22"/>
    <mergeCell ref="A13:A14"/>
    <mergeCell ref="C13:C14"/>
    <mergeCell ref="D13:G13"/>
    <mergeCell ref="D14:G14"/>
    <mergeCell ref="A15:A16"/>
    <mergeCell ref="D15:G15"/>
    <mergeCell ref="D16:G16"/>
    <mergeCell ref="E8:G8"/>
    <mergeCell ref="A9:G9"/>
    <mergeCell ref="A10:G10"/>
    <mergeCell ref="A11:A12"/>
    <mergeCell ref="C11:C12"/>
    <mergeCell ref="D11:G11"/>
    <mergeCell ref="D12:G12"/>
    <mergeCell ref="E1:F1"/>
    <mergeCell ref="E2:G2"/>
    <mergeCell ref="E3:G3"/>
    <mergeCell ref="E4:G4"/>
    <mergeCell ref="E6:G6"/>
    <mergeCell ref="E7:G7"/>
  </mergeCells>
  <pageMargins left="0" right="0" top="0.11811023622047245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7" workbookViewId="0">
      <selection activeCell="I51" sqref="I51"/>
    </sheetView>
  </sheetViews>
  <sheetFormatPr defaultColWidth="21.5703125" defaultRowHeight="15" x14ac:dyDescent="0.25"/>
  <cols>
    <col min="1" max="1" width="6.5703125" style="4" customWidth="1"/>
    <col min="2" max="2" width="30.5703125" style="4" customWidth="1"/>
    <col min="3" max="3" width="16.140625" style="4" customWidth="1"/>
    <col min="4" max="4" width="18" style="4" customWidth="1"/>
    <col min="5" max="5" width="16" style="4" customWidth="1"/>
    <col min="6" max="16384" width="21.5703125" style="4"/>
  </cols>
  <sheetData>
    <row r="1" spans="1:7" ht="14.25" customHeight="1" x14ac:dyDescent="0.25">
      <c r="A1" s="118"/>
      <c r="E1" s="240" t="s">
        <v>0</v>
      </c>
      <c r="F1" s="240"/>
    </row>
    <row r="2" spans="1:7" ht="15.75" customHeight="1" x14ac:dyDescent="0.25">
      <c r="A2" s="118"/>
      <c r="E2" s="243" t="s">
        <v>245</v>
      </c>
      <c r="F2" s="243"/>
      <c r="G2" s="243"/>
    </row>
    <row r="3" spans="1:7" ht="15.75" x14ac:dyDescent="0.25">
      <c r="A3" s="118"/>
      <c r="B3" s="118"/>
      <c r="E3" s="244" t="s">
        <v>45</v>
      </c>
      <c r="F3" s="244"/>
      <c r="G3" s="244"/>
    </row>
    <row r="4" spans="1:7" ht="15" customHeight="1" x14ac:dyDescent="0.25">
      <c r="A4" s="118"/>
      <c r="E4" s="245" t="s">
        <v>1</v>
      </c>
      <c r="F4" s="245"/>
      <c r="G4" s="245"/>
    </row>
    <row r="5" spans="1:7" ht="12" customHeight="1" x14ac:dyDescent="0.25">
      <c r="A5" s="118"/>
      <c r="E5" s="118" t="s">
        <v>2</v>
      </c>
    </row>
    <row r="6" spans="1:7" ht="15.75" x14ac:dyDescent="0.25">
      <c r="A6" s="118"/>
      <c r="B6" s="118"/>
      <c r="E6" s="246" t="s">
        <v>46</v>
      </c>
      <c r="F6" s="246"/>
      <c r="G6" s="246"/>
    </row>
    <row r="7" spans="1:7" ht="15" customHeight="1" x14ac:dyDescent="0.25">
      <c r="A7" s="118"/>
      <c r="E7" s="245" t="s">
        <v>3</v>
      </c>
      <c r="F7" s="245"/>
      <c r="G7" s="245"/>
    </row>
    <row r="8" spans="1:7" ht="15.75" customHeight="1" x14ac:dyDescent="0.25">
      <c r="A8" s="118"/>
      <c r="E8" s="247" t="s">
        <v>246</v>
      </c>
      <c r="F8" s="247"/>
      <c r="G8" s="247"/>
    </row>
    <row r="9" spans="1:7" ht="15.75" x14ac:dyDescent="0.25">
      <c r="A9" s="237" t="s">
        <v>252</v>
      </c>
      <c r="B9" s="237"/>
      <c r="C9" s="237"/>
      <c r="D9" s="237"/>
      <c r="E9" s="237"/>
      <c r="F9" s="237"/>
      <c r="G9" s="237"/>
    </row>
    <row r="10" spans="1:7" ht="15.75" x14ac:dyDescent="0.25">
      <c r="A10" s="237" t="s">
        <v>47</v>
      </c>
      <c r="B10" s="237"/>
      <c r="C10" s="237"/>
      <c r="D10" s="237"/>
      <c r="E10" s="237"/>
      <c r="F10" s="237"/>
      <c r="G10" s="237"/>
    </row>
    <row r="11" spans="1:7" ht="15.75" customHeight="1" x14ac:dyDescent="0.25">
      <c r="A11" s="242" t="s">
        <v>4</v>
      </c>
      <c r="B11" s="116">
        <v>1010000</v>
      </c>
      <c r="C11" s="242"/>
      <c r="D11" s="249" t="s">
        <v>251</v>
      </c>
      <c r="E11" s="249"/>
      <c r="F11" s="249"/>
      <c r="G11" s="249"/>
    </row>
    <row r="12" spans="1:7" ht="15" customHeight="1" x14ac:dyDescent="0.25">
      <c r="A12" s="242"/>
      <c r="B12" s="117" t="s">
        <v>5</v>
      </c>
      <c r="C12" s="242"/>
      <c r="D12" s="248" t="s">
        <v>43</v>
      </c>
      <c r="E12" s="248"/>
      <c r="F12" s="248"/>
      <c r="G12" s="248"/>
    </row>
    <row r="13" spans="1:7" ht="15.75" customHeight="1" x14ac:dyDescent="0.25">
      <c r="A13" s="242" t="s">
        <v>6</v>
      </c>
      <c r="B13" s="116">
        <v>1010000</v>
      </c>
      <c r="C13" s="242"/>
      <c r="D13" s="249" t="s">
        <v>251</v>
      </c>
      <c r="E13" s="249"/>
      <c r="F13" s="249"/>
      <c r="G13" s="249"/>
    </row>
    <row r="14" spans="1:7" ht="15" customHeight="1" x14ac:dyDescent="0.25">
      <c r="A14" s="242"/>
      <c r="B14" s="117" t="s">
        <v>5</v>
      </c>
      <c r="C14" s="242"/>
      <c r="D14" s="245" t="s">
        <v>42</v>
      </c>
      <c r="E14" s="245"/>
      <c r="F14" s="245"/>
      <c r="G14" s="245"/>
    </row>
    <row r="15" spans="1:7" ht="18" customHeight="1" x14ac:dyDescent="0.25">
      <c r="A15" s="242" t="s">
        <v>7</v>
      </c>
      <c r="B15" s="121">
        <v>1017324</v>
      </c>
      <c r="C15" s="69" t="s">
        <v>244</v>
      </c>
      <c r="D15" s="256" t="s">
        <v>237</v>
      </c>
      <c r="E15" s="256"/>
      <c r="F15" s="256"/>
      <c r="G15" s="256"/>
    </row>
    <row r="16" spans="1:7" ht="10.5" customHeight="1" x14ac:dyDescent="0.25">
      <c r="A16" s="242"/>
      <c r="B16" s="8" t="s">
        <v>5</v>
      </c>
      <c r="C16" s="8" t="s">
        <v>8</v>
      </c>
      <c r="D16" s="248" t="s">
        <v>44</v>
      </c>
      <c r="E16" s="248"/>
      <c r="F16" s="248"/>
      <c r="G16" s="248"/>
    </row>
    <row r="17" spans="1:7" ht="33" customHeight="1" x14ac:dyDescent="0.25">
      <c r="A17" s="115" t="s">
        <v>9</v>
      </c>
      <c r="B17" s="241" t="s">
        <v>236</v>
      </c>
      <c r="C17" s="241"/>
      <c r="D17" s="241"/>
      <c r="E17" s="241"/>
      <c r="F17" s="241"/>
      <c r="G17" s="241"/>
    </row>
    <row r="18" spans="1:7" ht="15.75" x14ac:dyDescent="0.25">
      <c r="A18" s="115" t="s">
        <v>10</v>
      </c>
      <c r="B18" s="241" t="s">
        <v>50</v>
      </c>
      <c r="C18" s="241"/>
      <c r="D18" s="241"/>
      <c r="E18" s="241"/>
      <c r="F18" s="241"/>
      <c r="G18" s="241"/>
    </row>
    <row r="19" spans="1:7" ht="27.75" customHeight="1" x14ac:dyDescent="0.25">
      <c r="A19" s="115"/>
      <c r="B19" s="238" t="s">
        <v>51</v>
      </c>
      <c r="C19" s="238"/>
      <c r="D19" s="238"/>
      <c r="E19" s="238"/>
      <c r="F19" s="238"/>
      <c r="G19" s="238"/>
    </row>
    <row r="20" spans="1:7" ht="15.75" x14ac:dyDescent="0.25">
      <c r="A20" s="115" t="s">
        <v>11</v>
      </c>
      <c r="B20" s="241" t="s">
        <v>74</v>
      </c>
      <c r="C20" s="241"/>
      <c r="D20" s="241"/>
      <c r="E20" s="241"/>
      <c r="F20" s="241"/>
      <c r="G20" s="241"/>
    </row>
    <row r="21" spans="1:7" ht="15.75" x14ac:dyDescent="0.25">
      <c r="A21" s="115"/>
      <c r="B21" s="239" t="s">
        <v>235</v>
      </c>
      <c r="C21" s="239"/>
      <c r="D21" s="239"/>
      <c r="E21" s="239"/>
      <c r="F21" s="239"/>
      <c r="G21" s="239"/>
    </row>
    <row r="22" spans="1:7" ht="18.75" customHeight="1" x14ac:dyDescent="0.25">
      <c r="A22" s="115" t="s">
        <v>12</v>
      </c>
      <c r="B22" s="254" t="s">
        <v>13</v>
      </c>
      <c r="C22" s="254"/>
      <c r="D22" s="254"/>
    </row>
    <row r="23" spans="1:7" ht="15.75" x14ac:dyDescent="0.25">
      <c r="A23" s="119" t="s">
        <v>14</v>
      </c>
      <c r="B23" s="255" t="s">
        <v>15</v>
      </c>
      <c r="C23" s="255"/>
      <c r="D23" s="255"/>
      <c r="E23" s="255"/>
      <c r="F23" s="255"/>
      <c r="G23" s="255"/>
    </row>
    <row r="24" spans="1:7" ht="15.75" x14ac:dyDescent="0.25">
      <c r="A24" s="119">
        <v>1</v>
      </c>
      <c r="B24" s="257" t="s">
        <v>237</v>
      </c>
      <c r="C24" s="257"/>
      <c r="D24" s="257"/>
      <c r="E24" s="257"/>
      <c r="F24" s="257"/>
      <c r="G24" s="257"/>
    </row>
    <row r="25" spans="1:7" ht="15.75" x14ac:dyDescent="0.25">
      <c r="A25" s="119"/>
      <c r="B25" s="255"/>
      <c r="C25" s="255"/>
      <c r="D25" s="255"/>
      <c r="E25" s="255"/>
      <c r="F25" s="255"/>
      <c r="G25" s="255"/>
    </row>
    <row r="26" spans="1:7" ht="15.75" customHeight="1" x14ac:dyDescent="0.25">
      <c r="A26" s="115" t="s">
        <v>16</v>
      </c>
      <c r="B26" s="241" t="s">
        <v>17</v>
      </c>
      <c r="C26" s="241"/>
      <c r="D26" s="241"/>
      <c r="E26" s="241"/>
      <c r="F26" s="24" t="s">
        <v>18</v>
      </c>
      <c r="G26" s="118"/>
    </row>
    <row r="27" spans="1:7" ht="47.25" x14ac:dyDescent="0.25">
      <c r="A27" s="119" t="s">
        <v>14</v>
      </c>
      <c r="B27" s="119" t="s">
        <v>19</v>
      </c>
      <c r="C27" s="119" t="s">
        <v>20</v>
      </c>
      <c r="D27" s="119" t="s">
        <v>21</v>
      </c>
      <c r="E27" s="119" t="s">
        <v>22</v>
      </c>
      <c r="F27" s="119" t="s">
        <v>23</v>
      </c>
    </row>
    <row r="28" spans="1:7" x14ac:dyDescent="0.25">
      <c r="A28" s="23">
        <v>1</v>
      </c>
      <c r="B28" s="23">
        <v>2</v>
      </c>
      <c r="C28" s="23">
        <v>3</v>
      </c>
      <c r="D28" s="23">
        <v>4</v>
      </c>
      <c r="E28" s="23">
        <v>5</v>
      </c>
      <c r="F28" s="23">
        <v>6</v>
      </c>
    </row>
    <row r="29" spans="1:7" ht="44.25" customHeight="1" x14ac:dyDescent="0.25">
      <c r="A29" s="119">
        <v>1</v>
      </c>
      <c r="B29" s="120" t="str">
        <f>B24</f>
        <v>Будівництво установ та закладів культури</v>
      </c>
      <c r="C29" s="119">
        <v>0</v>
      </c>
      <c r="D29" s="59">
        <v>250000</v>
      </c>
      <c r="E29" s="59">
        <v>250000</v>
      </c>
      <c r="F29" s="59">
        <f>C29+D29</f>
        <v>250000</v>
      </c>
    </row>
    <row r="30" spans="1:7" ht="15.75" x14ac:dyDescent="0.25">
      <c r="A30" s="119"/>
      <c r="B30" s="119"/>
      <c r="C30" s="119"/>
      <c r="D30" s="119"/>
      <c r="E30" s="119"/>
      <c r="F30" s="119"/>
    </row>
    <row r="31" spans="1:7" ht="15.75" x14ac:dyDescent="0.25">
      <c r="A31" s="255" t="s">
        <v>23</v>
      </c>
      <c r="B31" s="255"/>
      <c r="C31" s="119"/>
      <c r="D31" s="59">
        <f>SUM(D29:D30)</f>
        <v>250000</v>
      </c>
      <c r="E31" s="59">
        <f>SUM(E29:E30)</f>
        <v>250000</v>
      </c>
      <c r="F31" s="59">
        <f>SUM(F29:F30)</f>
        <v>250000</v>
      </c>
    </row>
    <row r="32" spans="1:7" ht="15.75" x14ac:dyDescent="0.25">
      <c r="A32" s="3"/>
    </row>
    <row r="33" spans="1:7" ht="15.75" x14ac:dyDescent="0.25">
      <c r="A33" s="242" t="s">
        <v>24</v>
      </c>
      <c r="B33" s="241" t="s">
        <v>25</v>
      </c>
      <c r="C33" s="241"/>
      <c r="D33" s="241"/>
      <c r="E33" s="241"/>
      <c r="F33" s="241"/>
      <c r="G33" s="241"/>
    </row>
    <row r="34" spans="1:7" ht="15.75" x14ac:dyDescent="0.25">
      <c r="A34" s="242"/>
      <c r="B34" s="118" t="s">
        <v>18</v>
      </c>
    </row>
    <row r="35" spans="1:7" ht="31.5" x14ac:dyDescent="0.25">
      <c r="B35" s="119" t="s">
        <v>26</v>
      </c>
      <c r="C35" s="119" t="s">
        <v>20</v>
      </c>
      <c r="D35" s="119" t="s">
        <v>21</v>
      </c>
      <c r="E35" s="119" t="s">
        <v>23</v>
      </c>
    </row>
    <row r="36" spans="1:7" ht="15.75" x14ac:dyDescent="0.25">
      <c r="B36" s="119">
        <v>1</v>
      </c>
      <c r="C36" s="119">
        <v>2</v>
      </c>
      <c r="D36" s="119">
        <v>3</v>
      </c>
      <c r="E36" s="119">
        <v>4</v>
      </c>
    </row>
    <row r="37" spans="1:7" ht="15.75" x14ac:dyDescent="0.25">
      <c r="B37" s="10" t="s">
        <v>23</v>
      </c>
      <c r="C37" s="10"/>
      <c r="D37" s="10"/>
      <c r="E37" s="10"/>
    </row>
    <row r="38" spans="1:7" ht="15.75" x14ac:dyDescent="0.25">
      <c r="A38" s="3"/>
    </row>
    <row r="39" spans="1:7" ht="15.75" x14ac:dyDescent="0.25">
      <c r="A39" s="115" t="s">
        <v>27</v>
      </c>
      <c r="B39" s="241" t="s">
        <v>28</v>
      </c>
      <c r="C39" s="241"/>
      <c r="D39" s="241"/>
      <c r="E39" s="241"/>
      <c r="F39" s="241"/>
      <c r="G39" s="241"/>
    </row>
    <row r="40" spans="1:7" ht="7.5" customHeight="1" x14ac:dyDescent="0.25">
      <c r="A40" s="3"/>
    </row>
    <row r="41" spans="1:7" ht="40.5" customHeight="1" x14ac:dyDescent="0.25">
      <c r="A41" s="119" t="s">
        <v>14</v>
      </c>
      <c r="B41" s="119" t="s">
        <v>29</v>
      </c>
      <c r="C41" s="119" t="s">
        <v>30</v>
      </c>
      <c r="D41" s="119" t="s">
        <v>31</v>
      </c>
      <c r="E41" s="119" t="s">
        <v>20</v>
      </c>
      <c r="F41" s="119" t="s">
        <v>21</v>
      </c>
      <c r="G41" s="119" t="s">
        <v>23</v>
      </c>
    </row>
    <row r="42" spans="1:7" ht="15.75" x14ac:dyDescent="0.25">
      <c r="A42" s="119">
        <v>1</v>
      </c>
      <c r="B42" s="119">
        <v>2</v>
      </c>
      <c r="C42" s="119">
        <v>3</v>
      </c>
      <c r="D42" s="119">
        <v>4</v>
      </c>
      <c r="E42" s="119">
        <v>5</v>
      </c>
      <c r="F42" s="119">
        <v>6</v>
      </c>
      <c r="G42" s="119">
        <v>7</v>
      </c>
    </row>
    <row r="43" spans="1:7" ht="24.75" customHeight="1" x14ac:dyDescent="0.25">
      <c r="A43" s="119">
        <v>1</v>
      </c>
      <c r="B43" s="250" t="str">
        <f>B29</f>
        <v>Будівництво установ та закладів культури</v>
      </c>
      <c r="C43" s="251"/>
      <c r="D43" s="251"/>
      <c r="E43" s="251"/>
      <c r="F43" s="251"/>
      <c r="G43" s="252"/>
    </row>
    <row r="44" spans="1:7" ht="15.75" x14ac:dyDescent="0.25">
      <c r="A44" s="119">
        <v>1</v>
      </c>
      <c r="B44" s="10" t="s">
        <v>32</v>
      </c>
      <c r="C44" s="119"/>
      <c r="D44" s="119"/>
      <c r="E44" s="119"/>
      <c r="F44" s="119"/>
      <c r="G44" s="119"/>
    </row>
    <row r="45" spans="1:7" ht="30" x14ac:dyDescent="0.25">
      <c r="A45" s="119"/>
      <c r="B45" s="185" t="s">
        <v>238</v>
      </c>
      <c r="C45" s="119" t="s">
        <v>63</v>
      </c>
      <c r="D45" s="37" t="s">
        <v>124</v>
      </c>
      <c r="E45" s="119"/>
      <c r="F45" s="190">
        <f>F31</f>
        <v>250000</v>
      </c>
      <c r="G45" s="188">
        <f>F31</f>
        <v>250000</v>
      </c>
    </row>
    <row r="46" spans="1:7" ht="15.75" x14ac:dyDescent="0.25">
      <c r="A46" s="119">
        <v>2</v>
      </c>
      <c r="B46" s="10" t="s">
        <v>33</v>
      </c>
      <c r="C46" s="119"/>
      <c r="D46" s="119"/>
      <c r="E46" s="119"/>
      <c r="F46" s="189"/>
      <c r="G46" s="189"/>
    </row>
    <row r="47" spans="1:7" ht="36" customHeight="1" x14ac:dyDescent="0.25">
      <c r="A47" s="119"/>
      <c r="B47" s="123" t="s">
        <v>239</v>
      </c>
      <c r="C47" s="119" t="s">
        <v>61</v>
      </c>
      <c r="D47" s="37" t="s">
        <v>124</v>
      </c>
      <c r="E47" s="119"/>
      <c r="F47" s="189">
        <v>1</v>
      </c>
      <c r="G47" s="189">
        <f>SUM(E47:F47)</f>
        <v>1</v>
      </c>
    </row>
    <row r="48" spans="1:7" ht="15.75" x14ac:dyDescent="0.25">
      <c r="A48" s="119">
        <v>3</v>
      </c>
      <c r="B48" s="10" t="s">
        <v>34</v>
      </c>
      <c r="C48" s="119"/>
      <c r="D48" s="119"/>
      <c r="E48" s="119"/>
      <c r="F48" s="189"/>
      <c r="G48" s="189"/>
    </row>
    <row r="49" spans="1:7" ht="30" x14ac:dyDescent="0.25">
      <c r="A49" s="119"/>
      <c r="B49" s="123" t="s">
        <v>240</v>
      </c>
      <c r="C49" s="119" t="s">
        <v>61</v>
      </c>
      <c r="D49" s="23" t="s">
        <v>67</v>
      </c>
      <c r="E49" s="119"/>
      <c r="F49" s="188">
        <f>F45/F47</f>
        <v>250000</v>
      </c>
      <c r="G49" s="189">
        <f>SUM(E49:F49)</f>
        <v>250000</v>
      </c>
    </row>
    <row r="50" spans="1:7" ht="15.75" x14ac:dyDescent="0.25">
      <c r="A50" s="119">
        <v>4</v>
      </c>
      <c r="B50" s="10" t="s">
        <v>35</v>
      </c>
      <c r="C50" s="119"/>
      <c r="D50" s="119"/>
      <c r="E50" s="119"/>
      <c r="F50" s="189"/>
      <c r="G50" s="189"/>
    </row>
    <row r="51" spans="1:7" ht="30" x14ac:dyDescent="0.25">
      <c r="A51" s="10"/>
      <c r="B51" s="187" t="s">
        <v>241</v>
      </c>
      <c r="C51" s="119" t="s">
        <v>68</v>
      </c>
      <c r="D51" s="23" t="s">
        <v>67</v>
      </c>
      <c r="E51" s="119"/>
      <c r="F51" s="189">
        <v>4.5999999999999996</v>
      </c>
      <c r="G51" s="189">
        <f>SUM(E51:F51)</f>
        <v>4.5999999999999996</v>
      </c>
    </row>
    <row r="52" spans="1:7" ht="15.75" customHeight="1" x14ac:dyDescent="0.25">
      <c r="A52" s="241" t="s">
        <v>36</v>
      </c>
      <c r="B52" s="241"/>
      <c r="C52" s="241"/>
      <c r="D52" s="118"/>
    </row>
    <row r="53" spans="1:7" ht="15.75" customHeight="1" x14ac:dyDescent="0.25">
      <c r="A53" s="241" t="s">
        <v>37</v>
      </c>
      <c r="B53" s="241"/>
      <c r="C53" s="241"/>
      <c r="D53" s="12"/>
      <c r="E53" s="11"/>
      <c r="F53" s="253" t="s">
        <v>106</v>
      </c>
      <c r="G53" s="253"/>
    </row>
    <row r="54" spans="1:7" ht="14.25" customHeight="1" x14ac:dyDescent="0.25">
      <c r="A54" s="5"/>
      <c r="B54" s="118"/>
      <c r="D54" s="117" t="s">
        <v>38</v>
      </c>
      <c r="F54" s="245" t="s">
        <v>39</v>
      </c>
      <c r="G54" s="245"/>
    </row>
    <row r="55" spans="1:7" ht="14.25" customHeight="1" x14ac:dyDescent="0.25">
      <c r="A55" s="241" t="s">
        <v>40</v>
      </c>
      <c r="B55" s="241"/>
      <c r="C55" s="241"/>
      <c r="D55" s="115"/>
    </row>
    <row r="56" spans="1:7" ht="15.75" customHeight="1" x14ac:dyDescent="0.25">
      <c r="A56" s="241" t="s">
        <v>41</v>
      </c>
      <c r="B56" s="241"/>
      <c r="C56" s="241"/>
      <c r="D56" s="12"/>
      <c r="E56" s="11"/>
      <c r="F56" s="253" t="s">
        <v>107</v>
      </c>
      <c r="G56" s="253"/>
    </row>
  </sheetData>
  <mergeCells count="42">
    <mergeCell ref="A55:C55"/>
    <mergeCell ref="A56:C56"/>
    <mergeCell ref="F56:G56"/>
    <mergeCell ref="B39:G39"/>
    <mergeCell ref="B43:G43"/>
    <mergeCell ref="A52:C52"/>
    <mergeCell ref="A53:C53"/>
    <mergeCell ref="F53:G53"/>
    <mergeCell ref="F54:G54"/>
    <mergeCell ref="B23:G23"/>
    <mergeCell ref="B24:G24"/>
    <mergeCell ref="B25:G25"/>
    <mergeCell ref="B26:E26"/>
    <mergeCell ref="A31:B31"/>
    <mergeCell ref="A33:A34"/>
    <mergeCell ref="B33:G33"/>
    <mergeCell ref="B17:G17"/>
    <mergeCell ref="B18:G18"/>
    <mergeCell ref="B19:G19"/>
    <mergeCell ref="B20:G20"/>
    <mergeCell ref="B21:G21"/>
    <mergeCell ref="B22:D22"/>
    <mergeCell ref="A13:A14"/>
    <mergeCell ref="C13:C14"/>
    <mergeCell ref="D13:G13"/>
    <mergeCell ref="D14:G14"/>
    <mergeCell ref="A15:A16"/>
    <mergeCell ref="D15:G15"/>
    <mergeCell ref="D16:G16"/>
    <mergeCell ref="E8:G8"/>
    <mergeCell ref="A9:G9"/>
    <mergeCell ref="A10:G10"/>
    <mergeCell ref="A11:A12"/>
    <mergeCell ref="C11:C12"/>
    <mergeCell ref="D11:G11"/>
    <mergeCell ref="D12:G12"/>
    <mergeCell ref="E1:F1"/>
    <mergeCell ref="E2:G2"/>
    <mergeCell ref="E3:G3"/>
    <mergeCell ref="E4:G4"/>
    <mergeCell ref="E6:G6"/>
    <mergeCell ref="E7:G7"/>
  </mergeCells>
  <pageMargins left="0.18" right="0.16" top="0.52" bottom="0.2899999999999999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9</vt:i4>
      </vt:variant>
    </vt:vector>
  </HeadingPairs>
  <TitlesOfParts>
    <vt:vector size="9" baseType="lpstr">
      <vt:lpstr>ап</vt:lpstr>
      <vt:lpstr>шк</vt:lpstr>
      <vt:lpstr>Хор</vt:lpstr>
      <vt:lpstr>Біб</vt:lpstr>
      <vt:lpstr>Муз</vt:lpstr>
      <vt:lpstr>кл</vt:lpstr>
      <vt:lpstr>Бух</vt:lpstr>
      <vt:lpstr>Зах</vt:lpstr>
      <vt:lpstr>Буд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ita</cp:lastModifiedBy>
  <cp:lastPrinted>2019-01-23T14:17:45Z</cp:lastPrinted>
  <dcterms:created xsi:type="dcterms:W3CDTF">2018-12-28T08:43:53Z</dcterms:created>
  <dcterms:modified xsi:type="dcterms:W3CDTF">2019-01-31T08:10:07Z</dcterms:modified>
</cp:coreProperties>
</file>