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Аркуш1" sheetId="1" r:id="rId3"/>
  </sheets>
  <definedNames/>
  <calcPr/>
</workbook>
</file>

<file path=xl/sharedStrings.xml><?xml version="1.0" encoding="utf-8"?>
<sst xmlns="http://schemas.openxmlformats.org/spreadsheetml/2006/main" count="223" uniqueCount="213">
  <si>
    <t>Дата та номер наказу       про затвердження містобудівних умов та обмежень</t>
  </si>
  <si>
    <t>Замовник об'єкта будівництва</t>
  </si>
  <si>
    <t>Назва об'єкта будівництва</t>
  </si>
  <si>
    <t>Адреса об'єкта будівництва</t>
  </si>
  <si>
    <t>Інформація про внесення змін до містобудівних умов та обмежень</t>
  </si>
  <si>
    <t>Підстава для скасування або зупинення дії містобудівних умов та обмежень</t>
  </si>
  <si>
    <t>Електронна скан-копія примірника містобудівних умов та обмежень</t>
  </si>
  <si>
    <r>
      <t>реєстраційний номер</t>
    </r>
    <r>
      <rPr>
        <b/>
      </rPr>
      <t xml:space="preserve">         № 29/2017,</t>
    </r>
    <r>
      <t xml:space="preserve"> від 14.06.2017р. </t>
    </r>
    <r>
      <rPr>
        <b/>
      </rPr>
      <t>Наказ № 1</t>
    </r>
    <r>
      <t xml:space="preserve">, від 14.06.2017р. </t>
    </r>
  </si>
  <si>
    <t>ТзОВ “Маркет-груп”,           Львівська обл. м. Дрогобич,                вул. Грушевського, 58,                   код ЄДРПОУ: 37173778</t>
  </si>
  <si>
    <t>Технічне переоснащення системи теплопостачання Універмагу з встановленням модульної твердопаливної котельні у м. Дрогобич, на              вул. Грушевського, 58, Львівської області.</t>
  </si>
  <si>
    <t>м. Дрогобич,                       вул. Грушевського, 58</t>
  </si>
  <si>
    <r>
      <t xml:space="preserve">реєстраційний номер         </t>
    </r>
    <r>
      <rPr>
        <b/>
      </rPr>
      <t>№ 30/2017,</t>
    </r>
    <r>
      <t xml:space="preserve"> від 19.06.2017р. </t>
    </r>
    <r>
      <rPr>
        <b/>
      </rPr>
      <t>Наказ № 2</t>
    </r>
    <r>
      <t>, від 19.06.2017р.</t>
    </r>
  </si>
  <si>
    <t>Федисів Андрій Богданович, Львівська область, Дрогобицький район,             село Почаєвичі</t>
  </si>
  <si>
    <t>Реконструкція нежитлового приміщення в будинку на вул. Шолом Алейхема, 1/9 в м. Дрогобичі під магазин</t>
  </si>
  <si>
    <t>м. Дрогобич,                   вул. Шолом Алейхема, 1/9</t>
  </si>
  <si>
    <r>
      <t xml:space="preserve">реєстраційний номер         </t>
    </r>
    <r>
      <rPr>
        <b/>
      </rPr>
      <t>№ 31/2017</t>
    </r>
    <r>
      <t xml:space="preserve">, від 30.06.2017р. </t>
    </r>
    <r>
      <rPr>
        <b/>
      </rPr>
      <t>Наказ № 3</t>
    </r>
    <r>
      <t>, від 30.06.2017р.</t>
    </r>
  </si>
  <si>
    <t>ТзОВ “Промислово-виробничий інноваційний центр Західенерго”, код ЄДРПОУ: 22339644, Львівська обл. м. Дрогобич,     вул. Самбірська, 85</t>
  </si>
  <si>
    <t>Реконструкція нежитлової будівлі (котельні) з влаштуванням цеху для ремонту та обслуговування промислового обладнання по вул. Самбірська, 85 в      м. Дрогобичі, Львівської області.</t>
  </si>
  <si>
    <t>м. Дрогобич,                    вул. Самбірська, 85</t>
  </si>
  <si>
    <r>
      <t xml:space="preserve">реєстраційний номер         </t>
    </r>
    <r>
      <rPr>
        <b/>
      </rPr>
      <t>№ 32/2017</t>
    </r>
    <r>
      <t xml:space="preserve">, від 10.07.2017р. </t>
    </r>
    <r>
      <rPr>
        <b/>
      </rPr>
      <t>Наказ № 4</t>
    </r>
    <r>
      <t>, від 10.07.2017р.</t>
    </r>
  </si>
  <si>
    <t>гр. Пігур Мар’яна Миколаївна,   м. Дрогобич.</t>
  </si>
  <si>
    <t>Реконструкція квартири      № 5а на вул. Мазепи, 20 у        м. Дрогобичі.</t>
  </si>
  <si>
    <t>м. Дрогобич,                   вул. Мазепи, 20, кв. 5а</t>
  </si>
  <si>
    <r>
      <rPr/>
      <t xml:space="preserve">реєстраційний номер         </t>
    </r>
    <r>
      <t>№ 33/2017</t>
    </r>
    <r>
      <rPr/>
      <t xml:space="preserve">, від 14.07.2017р. </t>
    </r>
    <r>
      <t>Наказ № 5</t>
    </r>
    <r>
      <rPr/>
      <t>, від 14.07.2017р.</t>
    </r>
  </si>
  <si>
    <t>Територіальне управління державної судової адміністрації в Львівській області, місцезнаходження м. Львів,    вул. Драгоманова, 25,              код ЄДРПОУ 26306742</t>
  </si>
  <si>
    <t>Реконструкція будівлі Дрогобицького міськрайонного суду Львівської області за адресою Львівська область, м. Дрогобич, вул. Грушевського, 83/2.</t>
  </si>
  <si>
    <t>м. Дрогобич,                   вул. Грушевського, 83/2</t>
  </si>
  <si>
    <r>
      <rPr/>
      <t xml:space="preserve">реєстраційний номер         </t>
    </r>
    <r>
      <t>№ 34/2017</t>
    </r>
    <r>
      <rPr/>
      <t xml:space="preserve">, від 01.08.2017р. </t>
    </r>
    <r>
      <t>Наказ № 8</t>
    </r>
    <r>
      <rPr/>
      <t>, від 01.08.2017р.</t>
    </r>
  </si>
  <si>
    <t>гр. Івахів Богдан Михайлович, Дрогобицький район,                  с. Бистриця-Гірська</t>
  </si>
  <si>
    <t>Будівництво пункту технічного обслуговування автомобілів на                      вул. Трускавецькій, 71 в         м. Дрогобич</t>
  </si>
  <si>
    <t>м. Дрогобич, вул. Трускавецька, 71,         кадастровий номер земельної ділянки – 4610600000:01:041:0121</t>
  </si>
  <si>
    <r>
      <rPr/>
      <t xml:space="preserve">реєстраційний номер         </t>
    </r>
    <r>
      <t>№ 35/2017</t>
    </r>
    <r>
      <rPr/>
      <t xml:space="preserve">, від 01.08.2017р. </t>
    </r>
    <r>
      <t>Наказ № 9</t>
    </r>
    <r>
      <rPr/>
      <t>, від 01.08.2017р.</t>
    </r>
  </si>
  <si>
    <t>Зандгайм Едвард Богуславович,  м. Дрогобич</t>
  </si>
  <si>
    <t>м. Дрогобич, вул. Трускавецька, 71,         кадастровий номер земельної ділянки – 4610600000:01:041:0120</t>
  </si>
  <si>
    <r>
      <rPr/>
      <t xml:space="preserve">реєстраційний номер         </t>
    </r>
    <r>
      <t>№ 36/2017</t>
    </r>
    <r>
      <rPr/>
      <t xml:space="preserve">, від 01.08.2017р. </t>
    </r>
    <r>
      <t>Наказ № 10</t>
    </r>
    <r>
      <rPr/>
      <t>, від 01.08.2017р.</t>
    </r>
  </si>
  <si>
    <t>гр. Федурко Марія Іванівна, Дрогобицький район,                  с. Биків</t>
  </si>
  <si>
    <t>Реконструкція кв. 2 та кв. 4 в двохквартирному житловому будинку під індивідуальний житловий будинок з добудовую та надбудовою на вул. Ю. Дрогобича, 11 в    м. Дрогобич</t>
  </si>
  <si>
    <t>м. Дрогобич, вул. Ю.Дрогобича, буд. 11, кадастровий номер земельної ділянки – 4610600000:01:008:0211</t>
  </si>
  <si>
    <r>
      <rPr/>
      <t xml:space="preserve">реєстраційний номер         </t>
    </r>
    <r>
      <t>№ 37/2017</t>
    </r>
    <r>
      <rPr/>
      <t xml:space="preserve">, від 02.08.2017р. </t>
    </r>
    <r>
      <t>Наказ № 11</t>
    </r>
    <r>
      <rPr/>
      <t>, від 02.08.2017р.</t>
    </r>
  </si>
  <si>
    <t>гр. Карпінець Микола Васильович,                                м. Дрогобич</t>
  </si>
  <si>
    <t>Реконструкція існуючого об’єкта гаражу з добудовою під офіс по вул. Шкільній 4, у                  м. Дрогобичі, Львівської області.</t>
  </si>
  <si>
    <t>м. Дрогобич, вул. Шкільна, буд. 4, кадастровий номер земельної ділянки – 4610600000:01:001:0137</t>
  </si>
  <si>
    <r>
      <rPr/>
      <t xml:space="preserve">реєстраційний номер         </t>
    </r>
    <r>
      <t>№ 38/2017</t>
    </r>
    <r>
      <rPr/>
      <t xml:space="preserve">, від 04.08.2017р. </t>
    </r>
    <r>
      <t>Наказ № 12</t>
    </r>
    <r>
      <rPr/>
      <t>, від 04.08.2017р.</t>
    </r>
  </si>
  <si>
    <t>гр. Милян Олена Анатоліївна,   м. Дрогобич,</t>
  </si>
  <si>
    <t>Реконструкція квартири №6 та частини горища над нею для влаштування мансардних житлових приміщень в житловому будинку на провул. Заводський, 6 в                         м. Дрогобичі.</t>
  </si>
  <si>
    <t>м. Дрогобич,               провул. Заводський, 6</t>
  </si>
  <si>
    <r>
      <rPr/>
      <t xml:space="preserve">реєстраційний номер         </t>
    </r>
    <r>
      <t>№ 39/2017</t>
    </r>
    <r>
      <rPr/>
      <t xml:space="preserve">, від 08.08.2017р. </t>
    </r>
    <r>
      <t>Наказ № 13</t>
    </r>
    <r>
      <rPr/>
      <t>, від 08.08.2017р.</t>
    </r>
  </si>
  <si>
    <t>гр. Мачишин Лідія Вікторівна,   м. Дрогобич,</t>
  </si>
  <si>
    <t>Реконструкція існуючого підвального приміщення       кв. №2 під магазин на       вул. Жупна, 5 в м. Дрогобич.</t>
  </si>
  <si>
    <t>м. Дрогобич, вул. Жупна, 5 (кут житлового будинку на перехрусті вулиць Жупної та Данила Галицького)</t>
  </si>
  <si>
    <r>
      <rPr/>
      <t xml:space="preserve">реєстраційний номер         </t>
    </r>
    <r>
      <t>№ 40/2017</t>
    </r>
    <r>
      <rPr/>
      <t xml:space="preserve">, від 15.08.2017р. </t>
    </r>
    <r>
      <t>Наказ № 14</t>
    </r>
    <r>
      <rPr/>
      <t>, від 15.08.2017р.</t>
    </r>
  </si>
  <si>
    <t>гр. Лучкевич Михайло Михайлович,                                       м. Дрогобич,</t>
  </si>
  <si>
    <t>Реконструкція кв. 2 двохквартирного житлового будинку з добудовою та надбудовою під індивідуальний житловий будинок та будівництво господарської будівлі на провул. Ясний, 8 в                  м. Дрогобич.</t>
  </si>
  <si>
    <t>м. Дрогобич,провул. Ясний, 8, кадастровий номер земельнї ділянки – 4610600000:01:013:0124.</t>
  </si>
  <si>
    <r>
      <rPr/>
      <t xml:space="preserve">реєстраційний номер         </t>
    </r>
    <r>
      <t>№ 41/2017</t>
    </r>
    <r>
      <rPr/>
      <t xml:space="preserve">, від 18.08.2017р. </t>
    </r>
    <r>
      <t>Наказ № 15</t>
    </r>
    <r>
      <rPr/>
      <t>, від 18.08.2017р.</t>
    </r>
  </si>
  <si>
    <t>гр. Добрянський Ігор Леонідович,                                       м. Дрогобич,</t>
  </si>
  <si>
    <t>Будівницттво ДНЗ (дошкільного навчального закладу) та торгово-офісних приміщень на                      вул. М. Грушевського в                    м. Дрогобич.</t>
  </si>
  <si>
    <t>м. Дрогобич, вул. Грушевського, 9, кадастровий номер земельнї ділянки, на якій розташована земельна ділянка об'єкта будівництва – 4610600000:01:004:0013.</t>
  </si>
  <si>
    <r>
      <rPr/>
      <t xml:space="preserve">реєстраційний номер         </t>
    </r>
    <r>
      <t>№ 42/2017</t>
    </r>
    <r>
      <rPr/>
      <t xml:space="preserve">, від 31.08.2017р. </t>
    </r>
    <r>
      <t>Наказ № 16</t>
    </r>
    <r>
      <rPr/>
      <t>, від 31.08.2017р.</t>
    </r>
  </si>
  <si>
    <t>Будівницттво ДНЗ (дошкільного навчального закладу) та торгово-офісних приміщень на                          вул. М. Грушевського в                    м. Дрогобич.</t>
  </si>
  <si>
    <r>
      <rPr/>
      <t xml:space="preserve">реєстраційний номер         </t>
    </r>
    <r>
      <t>№ 43/2017</t>
    </r>
    <r>
      <rPr/>
      <t xml:space="preserve">, від 05.09.2017р. </t>
    </r>
    <r>
      <t>Наказ № 17</t>
    </r>
    <r>
      <rPr/>
      <t>, від 05.09.2017р.</t>
    </r>
  </si>
  <si>
    <t>гр. Беневят Ігор Богданович,                                       м. Дрогобич,</t>
  </si>
  <si>
    <t>Реконструкція житлового приміщення 7-А з влаштуванням мансардного поверху на                           вул. П. Сагайдачного, 37а у м. Дрогобичі.</t>
  </si>
  <si>
    <t>м. Дрогобич,                   вул. П. Сагайдачного, 37а, житлове приміщення 7-А</t>
  </si>
  <si>
    <r>
      <rPr/>
      <t xml:space="preserve">реєстраційний номер         </t>
    </r>
    <r>
      <t>№ 44/2017</t>
    </r>
    <r>
      <rPr/>
      <t xml:space="preserve">, від 06.09.2017р. </t>
    </r>
    <r>
      <t>Наказ № 18</t>
    </r>
    <r>
      <rPr/>
      <t>, від 06.09.2017р.</t>
    </r>
  </si>
  <si>
    <t>гр. Хомин Оксана Миколаївна,                                       м. Дрогобич,</t>
  </si>
  <si>
    <t>Реконструкція квартири №28 на вул. Фабрична, 61/15 у   м. Дрогобичі з влаштуванням балкону.</t>
  </si>
  <si>
    <t>м. Дрогобич,                   вул. Фабрична, 61/15,       кв. 28</t>
  </si>
  <si>
    <r>
      <rPr/>
      <t xml:space="preserve">реєстраційний номер         </t>
    </r>
    <r>
      <t>№ 45/2017</t>
    </r>
    <r>
      <rPr/>
      <t xml:space="preserve">, від 05.10.2017р. </t>
    </r>
    <r>
      <t>Наказ № 19</t>
    </r>
    <r>
      <rPr/>
      <t>, від 05.10.2017р.</t>
    </r>
  </si>
  <si>
    <t>ТзОВ “ВИРОБНИЧЕ ОБ’ЄДНАННЯ ФАРМА”,                   код ЄДРПОУ: 40992994,               Україна, Львівська обл.,                   м. Дрогобич, вул. Самбірська, 85, 82100</t>
  </si>
  <si>
    <t>Реконструкція існуючого складського приміщення на території ТзОВ “ВИРОБНИЧЕ ОБ’ЄДНАННЯ ФАРМА”, на вул. Самбірська, 85 в м. Дрогобич.</t>
  </si>
  <si>
    <t>м. Дрогобич,                   вул. Самбірська, буд. 85, корпус №1, кадастровий номер земельної ділянки – 4610600000:01:067:0049.</t>
  </si>
  <si>
    <r>
      <rPr/>
      <t xml:space="preserve">реєстраційний номер         </t>
    </r>
    <r>
      <t>№ 46/2017</t>
    </r>
    <r>
      <rPr/>
      <t xml:space="preserve">, від 09.10.2017р. </t>
    </r>
    <r>
      <t>Наказ № 20</t>
    </r>
    <r>
      <rPr/>
      <t>, від 09.10.2017р.</t>
    </r>
  </si>
  <si>
    <t>Турик Володимир Романович, проживає в селище Джонка, Хабаровський край, Російська Федерація</t>
  </si>
  <si>
    <t>Реконструкція квартири №3 із збільшенням загальної площі за рахунок влаштування мансардних житлових приміщень в об’ємі існуючого горища над нею, сходової клітки та реконструкції двох балконів в багатоквартирному житловому будинку             вул. Бруно Шульца, 4 в        м. Дрогобичі.</t>
  </si>
  <si>
    <t>м. Дрогобич, вул. Бруно Шульца, 4, кв. 3.</t>
  </si>
  <si>
    <r>
      <rPr/>
      <t xml:space="preserve">реєстраційний номер         </t>
    </r>
    <r>
      <t>№ 47/2017</t>
    </r>
    <r>
      <rPr/>
      <t xml:space="preserve">, від 25.10.2017р. </t>
    </r>
    <r>
      <t>Наказ № 21</t>
    </r>
    <r>
      <rPr/>
      <t>, від 25.10.2017р.</t>
    </r>
  </si>
  <si>
    <t>Релігійна громада Української Греко-Католицької Церкви парафії Стрітення Господнього у місті Дрогобичі Львівської області, код ЄДРПОУ: 38831380,               Львівська обл., м. Дрогобич,              вул. Самбірська, 68, кв. 53, 82100.</t>
  </si>
  <si>
    <t>Будівництво церкви (каплиця), дзвіниці, парафіяльного будинку (допомогово-катехитичний центр) на існуючій земельній ділянці, в праві постійного користування, релігійної громади Української Греко-Католицької Церкви парафії Стрітення Господнього у місті Дрогобичі Львівської області,                       на вул. Самбірській в               м. Дрогобич.</t>
  </si>
  <si>
    <t>м. Дрогобич,                   вул. Самбірська, кадастровий номер земельної ділянки – 4610600000:01:029:0079.</t>
  </si>
  <si>
    <r>
      <rPr/>
      <t xml:space="preserve">реєстраційний номер         </t>
    </r>
    <r>
      <t>№ 48/2017</t>
    </r>
    <r>
      <rPr/>
      <t xml:space="preserve">, від 01.11.2017р. </t>
    </r>
    <r>
      <t>Наказ № 23</t>
    </r>
    <r>
      <rPr/>
      <t>, від 01.11.2017р.</t>
    </r>
  </si>
  <si>
    <t>Фізична особа Татомир Олег Іванович, проживає в             Львівській обл., м. Дрогобич</t>
  </si>
  <si>
    <t>Реконструкція нежитлових приміщень на                      вул. Л. Українки, 21 з влаштуванням мансардного поверху та скатного даху над ним у м. Дрогобичі.</t>
  </si>
  <si>
    <t>м. Дрогобич,                    вул. Лесі Українки, 21.</t>
  </si>
  <si>
    <r>
      <rPr/>
      <t xml:space="preserve">реєстраційний номер         </t>
    </r>
    <r>
      <t>№ 49/2017</t>
    </r>
    <r>
      <rPr/>
      <t xml:space="preserve">, від 08.11.2017р. </t>
    </r>
    <r>
      <t>Наказ № 24</t>
    </r>
    <r>
      <rPr/>
      <t>, від 08.11.2017р.</t>
    </r>
  </si>
  <si>
    <t>ФОП Андрейко Василь Володимирович, проживає в Львівській обл.,               Мостиський район, с. Завада</t>
  </si>
  <si>
    <t>Реконструкція нежитлового приміщення з влаштуванням окремого входу та сходів на вул. Шолом-Алейхема, 1 у      м. Дрогобич.</t>
  </si>
  <si>
    <t>м. Дрогобич, вул. Шолом-Алейхема, 1.</t>
  </si>
  <si>
    <r>
      <rPr/>
      <t xml:space="preserve">реєстраційний номер         </t>
    </r>
    <r>
      <t>№ 50/2017</t>
    </r>
    <r>
      <rPr/>
      <t xml:space="preserve">, від 16.11.2017р. </t>
    </r>
    <r>
      <t>Наказ № 25</t>
    </r>
    <r>
      <rPr/>
      <t>, від 16.11.2017р.</t>
    </r>
  </si>
  <si>
    <t>Фізична особа Керч Галина Василівна, проживає в         Львівській обл., м.Дрогобич</t>
  </si>
  <si>
    <t>Реконструкція квартири №1 з добудовою в будинку №2                                         на вул. Братів Кіцилів у             м. Дрогобичі.</t>
  </si>
  <si>
    <t>м. Дрогобич, вул. Братів Кіцилів, 2 кв. 1, кадастровий номер земельної ділянки 4610600000:01:061:0078</t>
  </si>
  <si>
    <r>
      <rPr/>
      <t xml:space="preserve">реєстраційний номер         </t>
    </r>
    <r>
      <t>№ 51/2017</t>
    </r>
    <r>
      <rPr/>
      <t xml:space="preserve">, від 27.11.2017р. </t>
    </r>
    <r>
      <t>Наказ № 26</t>
    </r>
    <r>
      <rPr/>
      <t>, від 27.11.2017р.</t>
    </r>
  </si>
  <si>
    <t>ТзОВ “Океан”, код ЄДРПОУ: 31264068, місцезнаходження: 82100, Львівська обл.,                    м. Дрогобич,                                      вул. Пилипа Орлика, 18.</t>
  </si>
  <si>
    <t>Прибудова літньої тераси до кафе-бістро “Океан”,                                                          по вул. П. Орлика, 18 в              м. Дрогобич Львівської області.</t>
  </si>
  <si>
    <t>м. Дрогобич, вул. Пилипа Орлика, 18, кадастровий номер земельної ділянки – 4610600000:01:004:0024.</t>
  </si>
  <si>
    <r>
      <rPr/>
      <t xml:space="preserve">реєстраційний номер         </t>
    </r>
    <r>
      <t>№ 52/2017</t>
    </r>
    <r>
      <rPr/>
      <t xml:space="preserve">, від 29.11.2017р. </t>
    </r>
    <r>
      <t>Наказ № 27</t>
    </r>
    <r>
      <rPr/>
      <t>, від 29.11.2017р.</t>
    </r>
  </si>
  <si>
    <t>Фізична особа Раделицька Оксана Володимирівна, проживає в Львівській обл.,               м. Стебник</t>
  </si>
  <si>
    <t>Будівництво складів                 м. Дрогобич по                          вул. Стрийська, 266, Дрогобицького району Львівської області                (Перша черга)</t>
  </si>
  <si>
    <t>м. Дрогобич, вул. Стрийська, 266, кадастровий номер земельної ділянки – 4610600000:01:075:0035.</t>
  </si>
  <si>
    <r>
      <rPr/>
      <t xml:space="preserve">реєстраційний номер         </t>
    </r>
    <r>
      <t>№ 53/2017</t>
    </r>
    <r>
      <rPr/>
      <t xml:space="preserve">, від 21.12.2017р. </t>
    </r>
    <r>
      <t>Наказ № 28</t>
    </r>
    <r>
      <rPr/>
      <t>, від 21.12.2017р.</t>
    </r>
  </si>
  <si>
    <t>Фізична особа Кисіль Богдан Іванович, проживає в                    м. Дрогобич</t>
  </si>
  <si>
    <t>Реконструкція квартири №80 та частини горища над нею для влаштування мансардних житлових приміщень в багатоквартирному житловому будинку               на вул. Євгена Коновальця, 15/1 в м. Дрогобич.</t>
  </si>
  <si>
    <t>м. Дрогобич, вул. Євгена Коновальця, 15/1, кв. 80</t>
  </si>
  <si>
    <r>
      <rPr/>
      <t xml:space="preserve">реєстраційний номер         </t>
    </r>
    <r>
      <t>№ 54/2017</t>
    </r>
    <r>
      <rPr/>
      <t xml:space="preserve">, від 27.12.2017р. </t>
    </r>
    <r>
      <t>Наказ № 29</t>
    </r>
    <r>
      <rPr/>
      <t>, від 27.12.2017р.</t>
    </r>
  </si>
  <si>
    <t>Будівництво торгово-офісної будівлі з приміщеннями для груп короткочасного перебування дітей дошкільного віку на                                           вул. М. Грушевського в         м. Дрогобичі, Львівської області.</t>
  </si>
  <si>
    <r>
      <rPr/>
      <t xml:space="preserve">реєстраційний номер         </t>
    </r>
    <r>
      <t>№ 01/2018</t>
    </r>
    <r>
      <rPr/>
      <t xml:space="preserve">, від 15.01.2018р. </t>
    </r>
    <r>
      <t>Наказ № 1</t>
    </r>
    <r>
      <rPr/>
      <t>, від 15.01.2018р.</t>
    </r>
  </si>
  <si>
    <t>Фізична особа Сов’як Оксана Григорівна, проживає в                м. Дрогобич</t>
  </si>
  <si>
    <t>Реконструкція квартири № 8 у перукарню з влаштуванням окремого входу на вул. Шевченка, 37 у м. Дрогобич.</t>
  </si>
  <si>
    <t>м. Дрогобич, вул. Тараса Шевченка, 37, кв. 8.</t>
  </si>
  <si>
    <r>
      <rPr/>
      <t xml:space="preserve">реєстраційний номер         </t>
    </r>
    <r>
      <t>№ 02/2018</t>
    </r>
    <r>
      <rPr/>
      <t xml:space="preserve">, від 24.01.2018р. </t>
    </r>
    <r>
      <t>Наказ № 4</t>
    </r>
    <r>
      <rPr/>
      <t>, від 24.01.2018р.</t>
    </r>
  </si>
  <si>
    <t>Фізична особа Іваницька Лідія Іванівна, проживає в м. Дрогобич</t>
  </si>
  <si>
    <t>Реконструкція частини житлового будинку під стоматологічний кабінет            на вул. І. Котляревського, 40 в м. Дрогобич.</t>
  </si>
  <si>
    <t>м. Дрогобич, вул. Івана Котляревського, 40, кадастровий номер земельної ділянки - 4610600000-01-040-0214.</t>
  </si>
  <si>
    <r>
      <rPr/>
      <t xml:space="preserve">реєстраційний номер         </t>
    </r>
    <r>
      <t>№ 03/2018</t>
    </r>
    <r>
      <rPr/>
      <t xml:space="preserve">, від 30.01.2018р. </t>
    </r>
    <r>
      <t>Наказ № 5</t>
    </r>
    <r>
      <rPr/>
      <t>, від 30.01.2018р.</t>
    </r>
  </si>
  <si>
    <t>Департамент міського господарства Дрогобицької міської ради,                               код ЄДРПОУ 05447349, місцезнаходження: Львівська область, м. Дрогобич, вул. Трускавецька, 4, 82100.</t>
  </si>
  <si>
    <t>Будівництво зовнішніх мереж водопроводу та водовідведення кварталів житлової забудови К-10 та К-13 на вул. Наливайка в         м. Дрогобич Львівської області. Друга черга: “Будівництво зовнішніх мереж водопроводу кварталу житлової забудови К-13 (вул. Проектована-1, вул. Проектована-2) на                      вул. Наливайка в м. Дрогобич Львівської області”</t>
  </si>
  <si>
    <t>м. Дрогобич, в районі     вул. Северина Наливайка, мікрорайон М-13, згідно генерального плану           м. Дрогобич.</t>
  </si>
  <si>
    <r>
      <rPr/>
      <t xml:space="preserve">реєстраційний номер         </t>
    </r>
    <r>
      <t>№ 04/2018</t>
    </r>
    <r>
      <rPr/>
      <t xml:space="preserve">, від 31.01.2018р. </t>
    </r>
    <r>
      <t>Наказ № 6</t>
    </r>
    <r>
      <rPr/>
      <t>, від 31.01.2018р.</t>
    </r>
  </si>
  <si>
    <t>Фізична особа Сивохіп Галина Володимиріна, проживає в Львівській обл., Дрогобицький район, с. Добрівляни</t>
  </si>
  <si>
    <t>Торговий комплекс по         вул. Самбірській в                 м. Дрогобич Львівської області</t>
  </si>
  <si>
    <t>м. Дрогобич, вул. Самбірська, земельна ділянка кадастровий номер - 4610600000:01:028:0160.</t>
  </si>
  <si>
    <r>
      <rPr/>
      <t xml:space="preserve">реєстраційний номер         </t>
    </r>
    <r>
      <t>№ 05/2018</t>
    </r>
    <r>
      <rPr/>
      <t xml:space="preserve">, від 13.02.2018р. </t>
    </r>
    <r>
      <t>Наказ № 7</t>
    </r>
    <r>
      <rPr/>
      <t>, від 13.02.2018р.</t>
    </r>
  </si>
  <si>
    <t>Комунальне підприємство “Управління капітального будівництва” Дрогобицького міської ради, код ЄДРПОУ 04590317, місцезнаходження: Львівська область, м. Дрогобич, пл. Ринок, 20, 82100.</t>
  </si>
  <si>
    <t>Будівництво дороги від       вул. П. Орлика до             вул. Паркової в м. Дрогобич, Львівської області</t>
  </si>
  <si>
    <t>м. Дрогобич, між вулицями Пилипа Орлика та Парковою, мікрорайон М-3а, згідно генерального плану м. Дрогобич.</t>
  </si>
  <si>
    <r>
      <rPr/>
      <t xml:space="preserve">реєстраційний номер         </t>
    </r>
    <r>
      <t>№ 06/2018</t>
    </r>
    <r>
      <rPr/>
      <t xml:space="preserve">, від 15.02.2018р. </t>
    </r>
    <r>
      <t>Наказ № 8</t>
    </r>
    <r>
      <rPr/>
      <t>, від 15.02.2018р.</t>
    </r>
  </si>
  <si>
    <t>Фізична особа Еугстер Галина Михайлівна, проживає в м. Львів</t>
  </si>
  <si>
    <t>Будівництво індивідуального житлового будинку на вул. Св. Юра, б/н в м. Дрогобичі</t>
  </si>
  <si>
    <t>м. Дрогобич,                    вул. Святого Юра, земельна ділянка кадастр. номер - 4610600000:01:022:0148.</t>
  </si>
  <si>
    <r>
      <rPr/>
      <t xml:space="preserve">реєстраційний номер         </t>
    </r>
    <r>
      <t>№ 07/2018</t>
    </r>
    <r>
      <rPr/>
      <t xml:space="preserve">, від 16.02.2018р. </t>
    </r>
    <r>
      <t>Наказ № 9</t>
    </r>
    <r>
      <rPr/>
      <t>, від 16.02.2018р.</t>
    </r>
  </si>
  <si>
    <t>Фізична особа Савшак Іван Степанович, проживає в                    Львівська обл., Дрогобицький район с. Дорожів</t>
  </si>
  <si>
    <t>Реконструкція квартири №2 з добудовою в будинку №31 на вул. Рихтицька у                   м. Дрогобичі</t>
  </si>
  <si>
    <t>м. Дрогобич,                    вул. Рихтицька, 31, кв. 2, земельна ділянка кадастровий номер - 4610600000:01:072:0053.</t>
  </si>
  <si>
    <r>
      <rPr/>
      <t xml:space="preserve">реєстраційний номер         </t>
    </r>
    <r>
      <t>№ 08/2018</t>
    </r>
    <r>
      <rPr/>
      <t xml:space="preserve">, від 16.02.2018р. </t>
    </r>
    <r>
      <t>Наказ № 10</t>
    </r>
    <r>
      <rPr/>
      <t>, від 16.02.2018р.</t>
    </r>
  </si>
  <si>
    <t>Фізична особа Цибульська Любомира Петрівна, проживає в м. Дрогобич</t>
  </si>
  <si>
    <t>Реконструкція квартири №1 з добудовою в будинку №113 на вул. 22 Січня у                      м. Дрогобичі</t>
  </si>
  <si>
    <t>м. Дрогобич,                    вул. 22 Січня, 113, кв. 1, земельна ділянка кадастровий номер - 4610600000:01:048:0011.</t>
  </si>
  <si>
    <r>
      <rPr/>
      <t xml:space="preserve">реєстраційний номер         </t>
    </r>
    <r>
      <t>№ 09/2018</t>
    </r>
    <r>
      <rPr/>
      <t xml:space="preserve">, від 30.03.2018р. </t>
    </r>
    <r>
      <t>Наказ № 11</t>
    </r>
    <r>
      <rPr/>
      <t>, від 30.03.2018р.</t>
    </r>
  </si>
  <si>
    <t>ТзОВ “Берізка 2016”,                     код ЄДРПОУ – 40319756,                                        місцезнаходження: Україна, 03035, м. Київ, площа Солом’янська, будинок 2.</t>
  </si>
  <si>
    <t>Реконструкція ресторану “Берізка” у Львівській обл.,    м. Дрогобич, вул. Завалля, 5.</t>
  </si>
  <si>
    <t>м. Дрогобич, вул. Завалля, 5, кадастровий номер земельної ділянки – 4610600000:01:001:0241.</t>
  </si>
  <si>
    <r>
      <rPr/>
      <t xml:space="preserve">реєстраційний номер         </t>
    </r>
    <r>
      <t>№ 10/2018</t>
    </r>
    <r>
      <rPr/>
      <t xml:space="preserve">, від 30.03.2018р. </t>
    </r>
    <r>
      <t>Наказ № 12</t>
    </r>
    <r>
      <rPr/>
      <t>, від 30.03.2018р.</t>
    </r>
  </si>
  <si>
    <t>Фізична особа Кикта Орест Іванович, проживає в                    Львівська обл., Дрогобицький район с. Рихтичі</t>
  </si>
  <si>
    <t>Реконструкція квартири      № 23 в будинку № 25 на       вул. Стрийська у                      м. Дрогобичі під стоматологічний кабінет з влаштуванням окремого входу.</t>
  </si>
  <si>
    <t>м. Дрогобич,                      вул. Стрийська, 23, кв. 25.</t>
  </si>
  <si>
    <r>
      <rPr/>
      <t xml:space="preserve">реєстраційний номер         </t>
    </r>
    <r>
      <t>№ 11/2018</t>
    </r>
    <r>
      <rPr/>
      <t xml:space="preserve">, від 06.04.2018р. </t>
    </r>
    <r>
      <t>Наказ № 13</t>
    </r>
    <r>
      <rPr/>
      <t>, від 06.04.2018р.</t>
    </r>
  </si>
  <si>
    <t>Нове будівництво об’єкту “Покращення надання публічних послуг для мешканців Дрогобицького регіону шляхом створення центру “Документ-Сервіс Дрогобич” з реалізацією проекту “Будівництво центру публічних послуг “Докумет-Сервіс Дрогобич” на вул. Бориславська в           м. Дрогобич Львівської обл.”</t>
  </si>
  <si>
    <t>м. Дрогобич,                                вул. Бориславська, земельна ділянка кадастровий номер – 4610600000:01:008:0254.</t>
  </si>
  <si>
    <r>
      <rPr/>
      <t xml:space="preserve">реєстраційний номер         </t>
    </r>
    <r>
      <t>№ 12/2018</t>
    </r>
    <r>
      <rPr/>
      <t xml:space="preserve">, від 25.04.2018р. </t>
    </r>
    <r>
      <t>Наказ № 14</t>
    </r>
    <r>
      <rPr/>
      <t>, від 25.04.2018р.</t>
    </r>
  </si>
  <si>
    <t>ТзОВ “Епіцентр К”, код ЄДРПОУ – 32490244, місцезнаходження: 02139, м. Київ,                                       вул. Братиславська, буд.11</t>
  </si>
  <si>
    <t>Будівництво торговельного комплексу                                                                                  за адресою: Львівська область, місто Дрогобич, вулиця Наливайка Северина</t>
  </si>
  <si>
    <t>Львівська область,            м. Дрогобич,                         вул. Северина Наливайка, б/н, кадастровий номер – 4610600000:01:068:0336.</t>
  </si>
  <si>
    <r>
      <rPr/>
      <t xml:space="preserve">реєстраційний номер         </t>
    </r>
    <r>
      <t>№ 13/2018</t>
    </r>
    <r>
      <rPr/>
      <t xml:space="preserve">, від 26.04.2018р. </t>
    </r>
    <r>
      <t>Наказ № 15</t>
    </r>
    <r>
      <rPr/>
      <t>, від 26.04.2018р.</t>
    </r>
  </si>
  <si>
    <t>Фізична особа Базар Тарас Михайлович, проживає на,           смт. Східниця, Дрогобицький район, Львівська область,
Фізична особа Яворський Тарас Михайлович, проживає               м. Дрогобич, Львівська область.</t>
  </si>
  <si>
    <t>Нове будівництво супермаркету по                  вул. Л. Українки, 14 в               м. Дрогобичі</t>
  </si>
  <si>
    <t>Львівська область,             м. Дрогобич, вул. Лесі Українки, земельна ділянка 14, кадастровий номер – 4610600000:01:003:0208.</t>
  </si>
  <si>
    <r>
      <rPr/>
      <t xml:space="preserve">реєстраційний номер         </t>
    </r>
    <r>
      <t>№ 14/2018</t>
    </r>
    <r>
      <rPr/>
      <t xml:space="preserve">, від 27.04.2018р. </t>
    </r>
    <r>
      <t>Наказ № 16</t>
    </r>
    <r>
      <rPr/>
      <t>, від 27.04.2018р.</t>
    </r>
  </si>
  <si>
    <t>Фізична особа-підприємець Чепеляк Ілона Климентіївна,        код ЄДРПОУ 2938703182, податкова адреса: Львівська область, Дрогобицький район,                                          с. Унятичі.</t>
  </si>
  <si>
    <t>Будівництво адміністративного корпусу зі складськими приміщеннями та котельнею по                   вул. Наливайка, в                                        м. Дрогобич, Львівської області</t>
  </si>
  <si>
    <t>м. Дрогобич, вул. Северина Наливайка, б/н,                        земельна ділянка кадастровий номер – 4610600000:01:068:0338.</t>
  </si>
  <si>
    <r>
      <rPr/>
      <t xml:space="preserve">реєстраційний номер         </t>
    </r>
    <r>
      <t>№ 15/2018</t>
    </r>
    <r>
      <rPr/>
      <t xml:space="preserve">, від 07.05.2018р. </t>
    </r>
    <r>
      <t>Наказ № 17</t>
    </r>
    <r>
      <rPr/>
      <t>, від 07.05.2018р.</t>
    </r>
  </si>
  <si>
    <t>Фізична особа Улич Віра Ігорівна, проживає в Львівська область, Стрийський район,                             с. Нижня Стинава.</t>
  </si>
  <si>
    <t>Будівництво чотирьохповерхового житлового будинку з вбудованими торгово-офісними приміщеннями по вул. Лесі Українки, 44 у м. Дрогобич Львівської обл.</t>
  </si>
  <si>
    <t>м. Дрогобич,                      вул. Лесі Українки, 44,                                                   земельна ділянка кадастровий номер – 4610600000:01:002:0291.</t>
  </si>
  <si>
    <r>
      <rPr/>
      <t xml:space="preserve">реєстраційний номер         </t>
    </r>
    <r>
      <t>№ 16/2018</t>
    </r>
    <r>
      <rPr/>
      <t xml:space="preserve">, від 08.05.2018р. </t>
    </r>
    <r>
      <t>Наказ № 18</t>
    </r>
    <r>
      <rPr/>
      <t>, від 08.05.2018р.</t>
    </r>
  </si>
  <si>
    <t>Фізична особа Солод Тетяна Ярославівна, проживає в Львівська обл., м. Дрогобич</t>
  </si>
  <si>
    <t xml:space="preserve">Реконструкція з об’єднанням
нежитлових приміщень (кафе - бар) та кв. № 10 в будинку № 23
на площі Ринок м. Дрогобич Львівська обл. під кафе
</t>
  </si>
  <si>
    <t>м. Дрогобич, пл. Ринок, 23, кв. 10 та нежитлові приміщення кафе-бару</t>
  </si>
  <si>
    <r>
      <rPr/>
      <t xml:space="preserve">реєстраційний номер         </t>
    </r>
    <r>
      <t>№ 17/2018</t>
    </r>
    <r>
      <rPr/>
      <t xml:space="preserve">, від 11.05.2018р. </t>
    </r>
    <r>
      <t>Наказ № 19</t>
    </r>
    <r>
      <rPr/>
      <t>, від 11.05.2018р.</t>
    </r>
  </si>
  <si>
    <t>Фізична особа Улич Віра Ігорівна, проживає: Львівська область, Стрийський район, с. Нижня Стинава.</t>
  </si>
  <si>
    <t>Будівництво багатоквартирного житлового будинку №1 по вул. Лесі Українки, 44 у                     м. Дрогобич Львівської обл.</t>
  </si>
  <si>
    <t>м. Дрогобич, вул. Лесі Українки, 44,                                          земельна ділянка кадастровий номер – 4610600000:01:002:0291.</t>
  </si>
  <si>
    <r>
      <rPr/>
      <t xml:space="preserve">реєстраційний номер         </t>
    </r>
    <r>
      <t>№ 18/2018</t>
    </r>
    <r>
      <rPr/>
      <t xml:space="preserve">, від 17.05.2018р. </t>
    </r>
    <r>
      <t>Наказ № 20</t>
    </r>
    <r>
      <rPr/>
      <t>, від 17.05.2018р.</t>
    </r>
  </si>
  <si>
    <t>Будівництво багатоквартирного житлового будинку №2 по вул. Лесі Українки, 44 у                     м. Дрогобич Львівської обл.</t>
  </si>
  <si>
    <r>
      <rPr/>
      <t xml:space="preserve">реєстраційний номер         </t>
    </r>
    <r>
      <t>№ 19/2018</t>
    </r>
    <r>
      <rPr/>
      <t xml:space="preserve">, від 23.05.2018р. </t>
    </r>
    <r>
      <t>Наказ № 21</t>
    </r>
    <r>
      <rPr/>
      <t>, від 23.05.2018р.</t>
    </r>
  </si>
  <si>
    <t>Фізична особа Зандгайм Едвард Богуславович, проживає в Львівська обл., м. Дрогобич</t>
  </si>
  <si>
    <t>Реконструкція нежитлової будівлі (СТО) літ. Г-1 з влаштуванням допоміжних приміщень в об’ємі існуючого горища та добудовою на            вул. Трускавецька, 71/15 в          м. Дрогобич</t>
  </si>
  <si>
    <t>м. Дрогобич, вул. Трускавецька, 71/15, кадастровий номер земельної ділянки – 4610600000:01:041:0120.</t>
  </si>
  <si>
    <r>
      <rPr/>
      <t xml:space="preserve">реєстраційний номер         </t>
    </r>
    <r>
      <t>№ 20/2018</t>
    </r>
    <r>
      <rPr/>
      <t xml:space="preserve">, від 24.05.2018р. </t>
    </r>
    <r>
      <t>Наказ № 22</t>
    </r>
    <r>
      <rPr/>
      <t>, від 24.05.2018р.</t>
    </r>
  </si>
  <si>
    <t>Фізична особа Валага Ірина Михайлівна, проживає в Львівська обл., м. Дрогобич.</t>
  </si>
  <si>
    <t>Реконструкція нежитлової будівлі під цех по виробництву м’яких меблів з надбудовою на                        вул. Б. Хмельницького, 37 в м. Дрогобич</t>
  </si>
  <si>
    <t>Львівська область,           м. Дрогобич, вул. Богдана Хмельницького, 37, кадастровий номер земельної ділянки – 4610600000:01:038:0013.</t>
  </si>
  <si>
    <r>
      <rPr/>
      <t xml:space="preserve">реєстраційний номер         </t>
    </r>
    <r>
      <t>№ 21/2018</t>
    </r>
    <r>
      <rPr/>
      <t xml:space="preserve">, від 31.05.2018р. </t>
    </r>
    <r>
      <t>Наказ № 23</t>
    </r>
    <r>
      <rPr/>
      <t>, від 31.05.2018р.</t>
    </r>
  </si>
  <si>
    <t>ТзОВ “Медик-Плюс”,                  код ЄДРПОУ - 31416814,                                 місцезнаходження: Львівська обл., м.Дрогобич, вул. Михайла Грушевського, 9,</t>
  </si>
  <si>
    <t>Багатоквартирний житловий будинок для викладачів та обслуговуючого персоналу медичного училища та філій по вул. Сагайдачного в              м. Дрогобич</t>
  </si>
  <si>
    <t>Львівська область,                          м. Дрогобич, вулиця Сагайдачного Петра, земельна ділянка 100,                                             кадастровий номер земельної ділянки – 4610600000:01:012:0188.</t>
  </si>
  <si>
    <r>
      <rPr/>
      <t xml:space="preserve">реєстраційний номер         </t>
    </r>
    <r>
      <t>№ 22/2018</t>
    </r>
    <r>
      <rPr/>
      <t xml:space="preserve">, від 01.06.2018р. </t>
    </r>
    <r>
      <t>Наказ № 24</t>
    </r>
    <r>
      <rPr/>
      <t>, від 01.06.2018р.</t>
    </r>
  </si>
  <si>
    <t>ТзОВ “РАЙАГРО БУД”, код ЄДРПОУ - 03585248, місцезнаходження: Львівська обл., Дрогобицький район,            с. Раневичі, вулиця Петра Сагайдачного, 5</t>
  </si>
  <si>
    <t>Будівництво багатоквартирного житлового будинку 
на вул. Стуса-Наливайка в м. Дрогобич Львівської області
(1-ша черга будівництва)</t>
  </si>
  <si>
    <t>Львівська область,                          м. Дрогобич, вулиця Стуса-Наливайка, кадастровий номер земельної ділянки – 4610600000:01:069:0050</t>
  </si>
  <si>
    <r>
      <rPr/>
      <t xml:space="preserve">реєстраційний номер         </t>
    </r>
    <r>
      <t>№ 23/2018</t>
    </r>
    <r>
      <rPr/>
      <t xml:space="preserve">, від 01.06.2018р. </t>
    </r>
    <r>
      <t>Наказ № 25</t>
    </r>
    <r>
      <rPr/>
      <t>, від 01.06.2018р.</t>
    </r>
  </si>
  <si>
    <t>Будівництво багатоквартирного житлового будинку 
на вул. Стуса-Наливайка в м. Дрогобич Львівської області
(2-ша черга будівництва)</t>
  </si>
  <si>
    <r>
      <rPr/>
      <t xml:space="preserve">реєстраційний номер         </t>
    </r>
    <r>
      <t>№ 24/2018</t>
    </r>
    <r>
      <rPr/>
      <t xml:space="preserve">, від 04.06.2018р. </t>
    </r>
    <r>
      <t>Наказ № 26</t>
    </r>
    <r>
      <rPr/>
      <t>, від 04.06.2018р.</t>
    </r>
  </si>
  <si>
    <t>Фізична особа Лагодич Микола Миколайович, проживає в           м. Дрогобич</t>
  </si>
  <si>
    <t>Влаштування тераси торгово-офісного комплексу на пл. Т. Шевченка                          в м. Дрогобич і Львівської області</t>
  </si>
  <si>
    <t>Львівська область, м. Дрогобич, площа Тараса Шевченка, 1 (вулиця Тараса Шевченка, 1/1), кадастровий номер земельної ділянки – 4610600000:01:001:0288</t>
  </si>
  <si>
    <r>
      <rPr/>
      <t xml:space="preserve">реєстраційний номер         </t>
    </r>
    <r>
      <t>№ 25/2018</t>
    </r>
    <r>
      <rPr/>
      <t xml:space="preserve">, від 05.06.2018р. </t>
    </r>
    <r>
      <t>Наказ № 27</t>
    </r>
    <r>
      <rPr/>
      <t>, від 05.06.2018р.</t>
    </r>
  </si>
  <si>
    <t>Фізична особа Задорожна Лариса Олексіївна, адреса реєстрації: м. Київ</t>
  </si>
  <si>
    <t>Реконструкція квартири №4 з надбудовою в будинку №1                                               на вул. Грюнвальдська у          м. Дрогобич</t>
  </si>
  <si>
    <t>Львівська обл.                   м. Дрогобич,                          вул. Грюнвальдська,                буд. 1, кв. 4.</t>
  </si>
  <si>
    <r>
      <rPr/>
      <t xml:space="preserve">реєстраційний номер         </t>
    </r>
    <r>
      <t>№ 26/2018</t>
    </r>
    <r>
      <rPr/>
      <t xml:space="preserve">, від 14.06.2018р. </t>
    </r>
    <r>
      <t>Наказ № 28</t>
    </r>
    <r>
      <rPr/>
      <t>, від 14.06.2018р.</t>
    </r>
  </si>
  <si>
    <t>ТзОВ “Медик-Плюс”, код ЄДРПОУ - 31416814,                                 місцезнаходження: Львівська обл., м.Дрогобич, вул. Михайла Грушевського, 9</t>
  </si>
  <si>
    <t>Багатоквартирний житловий будинок для викладачів та обслуговуючого персоналу медичного училища та філій з вбудованими в цокольному поверсі нежитловими приміщеннями на вул. Сагайдачного в м. Дрогобич</t>
  </si>
  <si>
    <t>Львівська область,           м. Дрогобич,                        вул. Сагайдачного Петра, земельна ділянка 100, кадастровий номер земельної ділянки – 4610600000:01:012:0188</t>
  </si>
  <si>
    <r>
      <rPr/>
      <t xml:space="preserve">реєстраційний номер         </t>
    </r>
    <r>
      <t>№ 27/2018</t>
    </r>
    <r>
      <rPr/>
      <t xml:space="preserve">, від 14.06.2018р. </t>
    </r>
    <r>
      <t>Наказ № 29</t>
    </r>
    <r>
      <rPr/>
      <t>, від 14.06.2018р.</t>
    </r>
  </si>
  <si>
    <t>Фізична особа Дощак Марія Іванівна, адреса реєстрації:                      м. Дрогобич</t>
  </si>
  <si>
    <t>Влаштування окремого входу в нежитлове приміщення                                                 по вул. Грушевського, 44 в           м. Дрогобич, Львівської області</t>
  </si>
  <si>
    <t>Львівська обл.                   м. Дрогобич,                      вул. Грушевського Михайла, будинок 44, нежитлове приміщення, згідно витягу про державну реєстрацію прав № 30241759, від 08.06.2011, виданого КП “Дрогобицьке МБТІ”</t>
  </si>
  <si>
    <r>
      <rPr/>
      <t xml:space="preserve">реєстраційний номер         </t>
    </r>
    <r>
      <t>№ 28/2018</t>
    </r>
    <r>
      <rPr/>
      <t xml:space="preserve">, від 25.06.2018р. </t>
    </r>
    <r>
      <t>Наказ № 30</t>
    </r>
    <r>
      <rPr/>
      <t>, від 25.06.2018р.</t>
    </r>
  </si>
  <si>
    <t>ТзОВ “Разом”, код ЄДРПОУ: 22410247, місцезнаходження: 82100, Львівська обл.,                     м. Дрогобич, вул. Володимира Великого, будинок 5а.</t>
  </si>
  <si>
    <t xml:space="preserve">Реконструкція нежитлової будівлі складу-магазну 
на вул. В. Великого, 5а в      м. Дрогобич Львівської області
</t>
  </si>
  <si>
    <t>м. Дрогобич,                      вул. Володимира Великого, 5а, кадастрові номера земельних ділянок – 4610600000:01:016:0054 та 4610600000:01:016:0055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</si>
</sst>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1.0"/>
    </font>
    <font>
      <sz val="11.0"/>
    </font>
    <font>
      <u/>
      <sz val="11.0"/>
      <color rgb="FF0000FF"/>
    </font>
    <font>
      <u/>
      <sz val="11.0"/>
      <color rgb="FF0000FF"/>
    </font>
    <font>
      <b/>
      <sz val="11.0"/>
      <name val="Arial"/>
    </font>
    <font>
      <sz val="11.0"/>
      <name val="Arial"/>
    </font>
    <font>
      <sz val="11.0"/>
      <color rgb="FF000000"/>
    </font>
    <font>
      <b/>
      <sz val="18.0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top" wrapText="1"/>
    </xf>
    <xf borderId="0" fillId="2" fontId="1" numFmtId="0" xfId="0" applyAlignment="1" applyFont="1">
      <alignment readingOrder="0" shrinkToFit="0" vertical="top" wrapText="1"/>
    </xf>
    <xf borderId="0" fillId="2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textRotation="0" vertical="top" wrapText="1"/>
    </xf>
    <xf borderId="0" fillId="0" fontId="2" numFmtId="0" xfId="0" applyAlignment="1" applyFont="1">
      <alignment readingOrder="0" shrinkToFit="0" vertical="top" wrapText="1"/>
    </xf>
    <xf borderId="0" fillId="0" fontId="2" numFmtId="0" xfId="0" applyFont="1"/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/>
    </xf>
    <xf borderId="0" fillId="0" fontId="2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readingOrder="0" shrinkToFit="0" vertical="top" wrapText="1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vertical="top" wrapText="1"/>
    </xf>
    <xf borderId="0" fillId="0" fontId="7" numFmtId="0" xfId="0" applyAlignment="1" applyFont="1">
      <alignment readingOrder="0" shrinkToFit="0" vertical="top" wrapText="1"/>
    </xf>
    <xf borderId="0" fillId="0" fontId="8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43"/>
    <col customWidth="1" min="2" max="2" width="33.14"/>
    <col customWidth="1" min="3" max="3" width="28.86"/>
    <col customWidth="1" min="4" max="4" width="27.0"/>
    <col customWidth="1" min="5" max="5" width="20.71"/>
    <col customWidth="1" min="6" max="6" width="20.43"/>
    <col customWidth="1" min="7" max="7" width="20.86"/>
  </cols>
  <sheetData>
    <row r="1" ht="39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4" t="s">
        <v>8</v>
      </c>
      <c r="C2" s="5" t="s">
        <v>9</v>
      </c>
      <c r="D2" s="5" t="s">
        <v>10</v>
      </c>
      <c r="E2" s="6"/>
      <c r="F2" s="6"/>
      <c r="G2" s="7" t="str">
        <f>HYPERLINK("https://goo.gl/photos/UURonZrNFfWKr6448","Аркуш № 1")</f>
        <v>Аркуш № 1</v>
      </c>
    </row>
    <row r="3">
      <c r="A3" s="6"/>
      <c r="B3" s="6"/>
      <c r="C3" s="6"/>
      <c r="D3" s="6"/>
      <c r="E3" s="6"/>
      <c r="F3" s="6"/>
      <c r="G3" s="8" t="str">
        <f>HYPERLINK("https://goo.gl/photos/Sxx9r3g1V6rKxBbX8","Аркуш № 2")</f>
        <v>Аркуш № 2</v>
      </c>
    </row>
    <row r="4">
      <c r="A4" s="5" t="s">
        <v>11</v>
      </c>
      <c r="B4" s="5" t="s">
        <v>12</v>
      </c>
      <c r="C4" s="5" t="s">
        <v>13</v>
      </c>
      <c r="D4" s="5" t="s">
        <v>14</v>
      </c>
      <c r="E4" s="9"/>
      <c r="F4" s="9"/>
      <c r="G4" s="7" t="str">
        <f>HYPERLINK("https://goo.gl/photos/WN1oRvXTtguvX6YB7","Аркуш № 1")</f>
        <v>Аркуш № 1</v>
      </c>
    </row>
    <row r="5">
      <c r="A5" s="9"/>
      <c r="B5" s="9"/>
      <c r="C5" s="9"/>
      <c r="D5" s="9"/>
      <c r="E5" s="9"/>
      <c r="F5" s="9"/>
      <c r="G5" s="8" t="str">
        <f>HYPERLINK("https://goo.gl/photos/E5EvJrRrgsMPQX9r6","Аркуш № 2")</f>
        <v>Аркуш № 2</v>
      </c>
    </row>
    <row r="6">
      <c r="A6" s="5" t="s">
        <v>15</v>
      </c>
      <c r="B6" s="5" t="s">
        <v>16</v>
      </c>
      <c r="C6" s="5" t="s">
        <v>17</v>
      </c>
      <c r="D6" s="5" t="s">
        <v>18</v>
      </c>
      <c r="E6" s="9"/>
      <c r="F6" s="9"/>
      <c r="G6" s="7" t="str">
        <f>HYPERLINK("https://goo.gl/photos/QrrEWieChLszDj317","Аркуш № 1")</f>
        <v>Аркуш № 1</v>
      </c>
    </row>
    <row r="7">
      <c r="A7" s="9"/>
      <c r="B7" s="9"/>
      <c r="C7" s="9"/>
      <c r="D7" s="9"/>
      <c r="E7" s="9"/>
      <c r="F7" s="9"/>
      <c r="G7" s="8" t="str">
        <f>HYPERLINK("https://goo.gl/photos/FfBLGmkHnvLP5FWK9","Аркуш № 2")</f>
        <v>Аркуш № 2</v>
      </c>
    </row>
    <row r="8">
      <c r="A8" s="5" t="s">
        <v>19</v>
      </c>
      <c r="B8" s="5" t="s">
        <v>20</v>
      </c>
      <c r="C8" s="5" t="s">
        <v>21</v>
      </c>
      <c r="D8" s="5" t="s">
        <v>22</v>
      </c>
      <c r="E8" s="9"/>
      <c r="F8" s="9"/>
      <c r="G8" s="7" t="str">
        <f>HYPERLINK("https://goo.gl/photos/hKAWdEaE5EHVcmu89","Аркуш № 1")</f>
        <v>Аркуш № 1</v>
      </c>
    </row>
    <row r="9">
      <c r="A9" s="5"/>
      <c r="B9" s="5"/>
      <c r="C9" s="5"/>
      <c r="D9" s="5"/>
      <c r="E9" s="9"/>
      <c r="F9" s="9"/>
      <c r="G9" s="8" t="str">
        <f>HYPERLINK("https://goo.gl/photos/iaFUZQYA7b3Pd6Z38","Аркуш № 2")</f>
        <v>Аркуш № 2</v>
      </c>
    </row>
    <row r="10">
      <c r="A10" s="10" t="s">
        <v>23</v>
      </c>
      <c r="B10" s="11" t="s">
        <v>24</v>
      </c>
      <c r="C10" s="12" t="s">
        <v>25</v>
      </c>
      <c r="D10" s="11" t="s">
        <v>26</v>
      </c>
      <c r="E10" s="9"/>
      <c r="F10" s="9"/>
      <c r="G10" s="7" t="str">
        <f>HYPERLINK("https://photos.app.goo.gl/6i7CI9uVwrru7nEH3","Аркуш № 1")</f>
        <v>Аркуш № 1</v>
      </c>
    </row>
    <row r="11">
      <c r="A11" s="9"/>
      <c r="B11" s="9"/>
      <c r="C11" s="9"/>
      <c r="D11" s="9"/>
      <c r="E11" s="9"/>
      <c r="F11" s="9"/>
      <c r="G11" s="8" t="str">
        <f>HYPERLINK("https://photos.app.goo.gl/53uquwYbXroArcQU9","Аркуш № 2")</f>
        <v>Аркуш № 2</v>
      </c>
    </row>
    <row r="12">
      <c r="A12" s="10" t="s">
        <v>27</v>
      </c>
      <c r="B12" s="5" t="s">
        <v>28</v>
      </c>
      <c r="C12" s="5" t="s">
        <v>29</v>
      </c>
      <c r="D12" s="5" t="s">
        <v>30</v>
      </c>
      <c r="E12" s="9"/>
      <c r="F12" s="9"/>
      <c r="G12" s="7" t="str">
        <f>HYPERLINK("https://photos.app.goo.gl/acMOf8uQLBz6Ai1e2","Аркуш № 1")</f>
        <v>Аркуш № 1</v>
      </c>
    </row>
    <row r="13">
      <c r="A13" s="9"/>
      <c r="B13" s="9"/>
      <c r="C13" s="9"/>
      <c r="D13" s="9"/>
      <c r="E13" s="9"/>
      <c r="F13" s="9"/>
      <c r="G13" s="8" t="str">
        <f>HYPERLINK("https://photos.app.goo.gl/o7rwsP8muCFFlLFR2","Аркуш № 2")</f>
        <v>Аркуш № 2</v>
      </c>
    </row>
    <row r="14">
      <c r="A14" s="10" t="s">
        <v>31</v>
      </c>
      <c r="B14" s="5" t="s">
        <v>32</v>
      </c>
      <c r="C14" s="5" t="s">
        <v>29</v>
      </c>
      <c r="D14" s="5" t="s">
        <v>33</v>
      </c>
      <c r="E14" s="9"/>
      <c r="F14" s="9"/>
      <c r="G14" s="7" t="str">
        <f>HYPERLINK("https://photos.app.goo.gl/u86rQI0Goy2yQiS62","Аркуш № 1")</f>
        <v>Аркуш № 1</v>
      </c>
    </row>
    <row r="15">
      <c r="A15" s="6"/>
      <c r="B15" s="6"/>
      <c r="C15" s="6"/>
      <c r="D15" s="6"/>
      <c r="E15" s="6"/>
      <c r="F15" s="6"/>
      <c r="G15" s="8" t="str">
        <f>HYPERLINK("https://photos.app.goo.gl/MQi6vERRuobYRsse2","Аркуш № 2")</f>
        <v>Аркуш № 2</v>
      </c>
    </row>
    <row r="16">
      <c r="A16" s="10" t="s">
        <v>34</v>
      </c>
      <c r="B16" s="5" t="s">
        <v>35</v>
      </c>
      <c r="C16" s="13" t="s">
        <v>36</v>
      </c>
      <c r="D16" s="14" t="s">
        <v>37</v>
      </c>
      <c r="E16" s="6"/>
      <c r="F16" s="6"/>
      <c r="G16" s="7" t="str">
        <f>HYPERLINK("https://photos.app.goo.gl/avSJzF0BRmhRNk6i2","Аркуш № 1")</f>
        <v>Аркуш № 1</v>
      </c>
    </row>
    <row r="17">
      <c r="A17" s="6"/>
      <c r="B17" s="6"/>
      <c r="C17" s="6"/>
      <c r="D17" s="6"/>
      <c r="E17" s="6"/>
      <c r="F17" s="6"/>
      <c r="G17" s="8" t="str">
        <f>HYPERLINK("https://photos.app.goo.gl/jgY8eN265ReMDxcl2","Аркуш № 2")</f>
        <v>Аркуш № 2</v>
      </c>
    </row>
    <row r="18">
      <c r="A18" s="10" t="s">
        <v>38</v>
      </c>
      <c r="B18" s="5" t="s">
        <v>39</v>
      </c>
      <c r="C18" s="5" t="s">
        <v>40</v>
      </c>
      <c r="D18" s="5" t="s">
        <v>41</v>
      </c>
      <c r="G18" s="7" t="str">
        <f>HYPERLINK("https://goo.gl/photos/kdfpQCAur1U7rcA69","Аркуш № 1")</f>
        <v>Аркуш № 1</v>
      </c>
    </row>
    <row r="19">
      <c r="G19" s="8" t="str">
        <f>HYPERLINK("https://goo.gl/photos/HgGRFnRDLuh9DEVe8","Аркуш № 2")</f>
        <v>Аркуш № 2</v>
      </c>
    </row>
    <row r="20">
      <c r="A20" s="10" t="s">
        <v>42</v>
      </c>
      <c r="B20" s="5" t="s">
        <v>43</v>
      </c>
      <c r="C20" s="5" t="s">
        <v>44</v>
      </c>
      <c r="D20" s="5" t="s">
        <v>45</v>
      </c>
      <c r="G20" s="7" t="str">
        <f>HYPERLINK("https://goo.gl/photos/rjuzacFfxxyTWrcGA","Аркуш № 1")</f>
        <v>Аркуш № 1</v>
      </c>
    </row>
    <row r="21">
      <c r="G21" s="8" t="str">
        <f>HYPERLINK("https://goo.gl/photos/kFmPRAeHzjEgLHv66","Аркуш № 2")</f>
        <v>Аркуш № 2</v>
      </c>
    </row>
    <row r="22">
      <c r="A22" s="10" t="s">
        <v>46</v>
      </c>
      <c r="B22" s="5" t="s">
        <v>47</v>
      </c>
      <c r="C22" s="5" t="s">
        <v>48</v>
      </c>
      <c r="D22" s="5" t="s">
        <v>49</v>
      </c>
      <c r="G22" s="7" t="str">
        <f>HYPERLINK("https://goo.gl/photos/Q4PBaNTNRsZ39Q5x6","Аркуш № 1")</f>
        <v>Аркуш № 1</v>
      </c>
    </row>
    <row r="23">
      <c r="G23" s="8" t="str">
        <f>HYPERLINK("https://goo.gl/photos/XGuDALGrA9Y8LSwk8","Аркуш № 2")</f>
        <v>Аркуш № 2</v>
      </c>
    </row>
    <row r="25">
      <c r="A25" s="10" t="s">
        <v>50</v>
      </c>
      <c r="B25" s="5" t="s">
        <v>51</v>
      </c>
      <c r="C25" s="5" t="s">
        <v>52</v>
      </c>
      <c r="D25" s="5" t="s">
        <v>53</v>
      </c>
      <c r="G25" s="7" t="str">
        <f>HYPERLINK("https://goo.gl/photos/zEnhS7wx6XQKfwNt5","Аркуш № 1")</f>
        <v>Аркуш № 1</v>
      </c>
    </row>
    <row r="26">
      <c r="G26" s="8" t="str">
        <f>HYPERLINK("https://goo.gl/photos/m3r81gbg8NNYkmhe8","Аркуш № 2")</f>
        <v>Аркуш № 2</v>
      </c>
    </row>
    <row r="28">
      <c r="A28" s="10" t="s">
        <v>54</v>
      </c>
      <c r="B28" s="5" t="s">
        <v>55</v>
      </c>
      <c r="C28" s="5" t="s">
        <v>56</v>
      </c>
      <c r="D28" s="5" t="s">
        <v>57</v>
      </c>
      <c r="G28" s="7" t="str">
        <f>HYPERLINK("https://goo.gl/photos/zSs7MEMKoAqNPcB77","Аркуш № 1")</f>
        <v>Аркуш № 1</v>
      </c>
    </row>
    <row r="29">
      <c r="G29" s="8" t="str">
        <f>HYPERLINK("https://goo.gl/photos/4fXsZVtdTPQeKfUL9","Аркуш № 2")</f>
        <v>Аркуш № 2</v>
      </c>
    </row>
    <row r="31">
      <c r="A31" s="10" t="s">
        <v>58</v>
      </c>
      <c r="B31" s="5" t="s">
        <v>55</v>
      </c>
      <c r="C31" s="5" t="s">
        <v>59</v>
      </c>
      <c r="D31" s="5" t="s">
        <v>57</v>
      </c>
      <c r="G31" s="7" t="str">
        <f>HYPERLINK("https://photos.app.goo.gl/kUnLFrBmF79NnC9j2","Аркуш № 1")</f>
        <v>Аркуш № 1</v>
      </c>
    </row>
    <row r="32">
      <c r="G32" s="8" t="str">
        <f>HYPERLINK("https://photos.app.goo.gl/pFijGj4wLrtBqLiB2","Аркуш № 2")</f>
        <v>Аркуш № 2</v>
      </c>
    </row>
    <row r="34">
      <c r="A34" s="10" t="s">
        <v>60</v>
      </c>
      <c r="B34" s="5" t="s">
        <v>61</v>
      </c>
      <c r="C34" s="5" t="s">
        <v>62</v>
      </c>
      <c r="D34" s="5" t="s">
        <v>63</v>
      </c>
      <c r="G34" s="7" t="str">
        <f>HYPERLINK("https://photos.app.goo.gl/04fcscUW6VxKqYb52","Аркуш № 1")</f>
        <v>Аркуш № 1</v>
      </c>
    </row>
    <row r="35">
      <c r="G35" s="8" t="str">
        <f>HYPERLINK("https://photos.app.goo.gl/rMN4BDqE8CNHNa6i1","Аркуш № 2")</f>
        <v>Аркуш № 2</v>
      </c>
    </row>
    <row r="37">
      <c r="A37" s="10" t="s">
        <v>64</v>
      </c>
      <c r="B37" s="5" t="s">
        <v>65</v>
      </c>
      <c r="C37" s="5" t="s">
        <v>66</v>
      </c>
      <c r="D37" s="5" t="s">
        <v>67</v>
      </c>
      <c r="G37" s="7" t="str">
        <f>HYPERLINK("https://photos.app.goo.gl/XkjFPHm2V9RuHx8m1","Аркуш № 1")</f>
        <v>Аркуш № 1</v>
      </c>
    </row>
    <row r="38">
      <c r="G38" s="8" t="str">
        <f>HYPERLINK("https://photos.app.goo.gl/kG2pwYZrYfCbSGKf2","Аркуш № 2")</f>
        <v>Аркуш № 2</v>
      </c>
    </row>
    <row r="40">
      <c r="A40" s="10" t="s">
        <v>68</v>
      </c>
      <c r="B40" s="5" t="s">
        <v>69</v>
      </c>
      <c r="C40" s="5" t="s">
        <v>70</v>
      </c>
      <c r="D40" s="5" t="s">
        <v>71</v>
      </c>
      <c r="G40" s="7" t="str">
        <f>HYPERLINK("https://photos.app.goo.gl/pDSsp618nKyX6Pks1","Аркуш № 1")</f>
        <v>Аркуш № 1</v>
      </c>
    </row>
    <row r="41">
      <c r="G41" s="8" t="str">
        <f>HYPERLINK("https://photos.app.goo.gl/1DQtJHrNFZlXZuXJ3","Аркуш № 2")</f>
        <v>Аркуш № 2</v>
      </c>
    </row>
    <row r="43">
      <c r="A43" s="10" t="s">
        <v>72</v>
      </c>
      <c r="B43" s="15" t="s">
        <v>73</v>
      </c>
      <c r="C43" s="15" t="s">
        <v>74</v>
      </c>
      <c r="D43" s="15" t="s">
        <v>75</v>
      </c>
      <c r="G43" s="7" t="str">
        <f>HYPERLINK("https://photos.app.goo.gl/p5QGvrZfL1NIkwcc2","Аркуш № 1")</f>
        <v>Аркуш № 1</v>
      </c>
    </row>
    <row r="44">
      <c r="G44" s="8" t="str">
        <f>HYPERLINK("https://photos.app.goo.gl/Imr1bf8l79IaIhju2","Аркуш № 2")</f>
        <v>Аркуш № 2</v>
      </c>
    </row>
    <row r="46">
      <c r="A46" s="10" t="s">
        <v>76</v>
      </c>
      <c r="B46" s="15" t="s">
        <v>77</v>
      </c>
      <c r="C46" s="15" t="s">
        <v>78</v>
      </c>
      <c r="D46" s="15" t="s">
        <v>79</v>
      </c>
      <c r="G46" s="7" t="str">
        <f>HYPERLINK("https://photos.app.goo.gl/aPe5PrSgXPAphIKA2","Аркуш № 1")</f>
        <v>Аркуш № 1</v>
      </c>
    </row>
    <row r="47">
      <c r="G47" s="8" t="str">
        <f>HYPERLINK("https://photos.app.goo.gl/QYnhOQ5Fxhn3HPXD2","Аркуш № 2")</f>
        <v>Аркуш № 2</v>
      </c>
    </row>
    <row r="49">
      <c r="A49" s="10" t="s">
        <v>80</v>
      </c>
      <c r="B49" s="15" t="s">
        <v>81</v>
      </c>
      <c r="C49" s="15" t="s">
        <v>82</v>
      </c>
      <c r="D49" s="15" t="s">
        <v>83</v>
      </c>
      <c r="G49" s="7" t="str">
        <f>HYPERLINK("https://photos.app.goo.gl/gIGRH0a6qk1YMJtu2","Аркуш № 1")</f>
        <v>Аркуш № 1</v>
      </c>
    </row>
    <row r="50">
      <c r="G50" s="8" t="str">
        <f>HYPERLINK("https://photos.app.goo.gl/jfNqp3f5IZNM362N2","Аркуш № 2")</f>
        <v>Аркуш № 2</v>
      </c>
    </row>
    <row r="52">
      <c r="A52" s="10" t="s">
        <v>84</v>
      </c>
      <c r="B52" s="15" t="s">
        <v>85</v>
      </c>
      <c r="C52" s="15" t="s">
        <v>86</v>
      </c>
      <c r="D52" s="15" t="s">
        <v>87</v>
      </c>
      <c r="G52" s="7" t="str">
        <f>HYPERLINK("https://photos.app.goo.gl/lQvfsRMGEFFnL3Cy1","Аркуш № 1")</f>
        <v>Аркуш № 1</v>
      </c>
    </row>
    <row r="53">
      <c r="G53" s="8" t="str">
        <f>HYPERLINK("https://photos.app.goo.gl/I4Kv2GxYQIquhTs92","Аркуш № 2")</f>
        <v>Аркуш № 2</v>
      </c>
    </row>
    <row r="55">
      <c r="A55" s="10" t="s">
        <v>88</v>
      </c>
      <c r="B55" s="15" t="s">
        <v>89</v>
      </c>
      <c r="C55" s="15" t="s">
        <v>90</v>
      </c>
      <c r="D55" s="15" t="s">
        <v>91</v>
      </c>
      <c r="G55" s="7" t="str">
        <f>HYPERLINK("https://photos.app.goo.gl/ulhTw6L3DxuRalgr1","Аркуш № 1")</f>
        <v>Аркуш № 1</v>
      </c>
    </row>
    <row r="56">
      <c r="G56" s="8" t="str">
        <f>HYPERLINK("https://photos.app.goo.gl/hEe6TI3Ms7buu0Xq2","Аркуш № 2")</f>
        <v>Аркуш № 2</v>
      </c>
    </row>
    <row r="58">
      <c r="A58" s="10" t="s">
        <v>92</v>
      </c>
      <c r="B58" s="15" t="s">
        <v>93</v>
      </c>
      <c r="C58" s="15" t="s">
        <v>94</v>
      </c>
      <c r="D58" s="15" t="s">
        <v>95</v>
      </c>
      <c r="G58" s="7" t="str">
        <f>HYPERLINK("https://photos.app.goo.gl/I4Rzu6vMIRfNsFby2","Аркуш № 1")</f>
        <v>Аркуш № 1</v>
      </c>
    </row>
    <row r="59">
      <c r="G59" s="8" t="str">
        <f>HYPERLINK("https://photos.app.goo.gl/ZUtSChI8BuUBJU3h2","Аркуш № 2")</f>
        <v>Аркуш № 2</v>
      </c>
    </row>
    <row r="61">
      <c r="A61" s="10" t="s">
        <v>96</v>
      </c>
      <c r="B61" s="15" t="s">
        <v>97</v>
      </c>
      <c r="C61" s="15" t="s">
        <v>98</v>
      </c>
      <c r="D61" s="15" t="s">
        <v>99</v>
      </c>
      <c r="G61" s="7" t="str">
        <f>HYPERLINK("https://photos.app.goo.gl/ZcPjBWFPYIKtuwRU2","Аркуш № 1")</f>
        <v>Аркуш № 1</v>
      </c>
    </row>
    <row r="62">
      <c r="G62" s="8" t="str">
        <f>HYPERLINK("https://photos.app.goo.gl/yxV6bUhL8A0ydbnd2","Аркуш № 2")</f>
        <v>Аркуш № 2</v>
      </c>
    </row>
    <row r="64">
      <c r="A64" s="10" t="s">
        <v>100</v>
      </c>
      <c r="B64" s="15" t="s">
        <v>101</v>
      </c>
      <c r="C64" s="15" t="s">
        <v>102</v>
      </c>
      <c r="D64" s="15" t="s">
        <v>103</v>
      </c>
      <c r="G64" s="7" t="str">
        <f>HYPERLINK("https://photos.app.goo.gl/KbwVPLAuIxaqIQuu2","Аркуш № 1")</f>
        <v>Аркуш № 1</v>
      </c>
    </row>
    <row r="65">
      <c r="G65" s="8" t="str">
        <f>HYPERLINK("https://photos.app.goo.gl/6jhNrVmoRQQLPqEb2","Аркуш № 2")</f>
        <v>Аркуш № 2</v>
      </c>
    </row>
    <row r="67">
      <c r="A67" s="10" t="s">
        <v>104</v>
      </c>
      <c r="B67" s="5" t="s">
        <v>55</v>
      </c>
      <c r="C67" s="5" t="s">
        <v>105</v>
      </c>
      <c r="D67" s="5" t="s">
        <v>57</v>
      </c>
      <c r="G67" s="7" t="str">
        <f>HYPERLINK("https://photos.app.goo.gl/feYJUwfqdBfxDowX2","Аркуш № 1")</f>
        <v>Аркуш № 1</v>
      </c>
    </row>
    <row r="68">
      <c r="G68" s="8" t="str">
        <f>HYPERLINK("https://photos.app.goo.gl/mJrUJYAup09WiT5k1","Аркуш № 2")</f>
        <v>Аркуш № 2</v>
      </c>
    </row>
    <row r="70">
      <c r="A70" s="16">
        <v>2018.0</v>
      </c>
    </row>
    <row r="72">
      <c r="A72" s="10" t="s">
        <v>106</v>
      </c>
      <c r="B72" s="5" t="s">
        <v>107</v>
      </c>
      <c r="C72" s="5" t="s">
        <v>108</v>
      </c>
      <c r="D72" s="5" t="s">
        <v>109</v>
      </c>
      <c r="G72" s="7" t="str">
        <f>HYPERLINK("https://photos.app.goo.gl/AkCoRIS6joYhwQPm2","Аркуш № 1")</f>
        <v>Аркуш № 1</v>
      </c>
    </row>
    <row r="73">
      <c r="G73" s="8" t="str">
        <f>HYPERLINK("https://photos.app.goo.gl/UIcmItIoPpGFn1863","Аркуш № 2")</f>
        <v>Аркуш № 2</v>
      </c>
    </row>
    <row r="75">
      <c r="A75" s="10" t="s">
        <v>110</v>
      </c>
      <c r="B75" s="5" t="s">
        <v>111</v>
      </c>
      <c r="C75" s="5" t="s">
        <v>112</v>
      </c>
      <c r="D75" s="5" t="s">
        <v>113</v>
      </c>
      <c r="G75" s="7" t="str">
        <f>HYPERLINK("https://photos.app.goo.gl/GdC0b2ILYoStGsQG3","Аркуш № 1")</f>
        <v>Аркуш № 1</v>
      </c>
    </row>
    <row r="76">
      <c r="G76" s="8" t="str">
        <f>HYPERLINK("https://photos.app.goo.gl/6bTSy6KrtvwycmQV2","Аркуш № 2")</f>
        <v>Аркуш № 2</v>
      </c>
    </row>
    <row r="78">
      <c r="A78" s="10" t="s">
        <v>114</v>
      </c>
      <c r="B78" s="5" t="s">
        <v>115</v>
      </c>
      <c r="C78" s="5" t="s">
        <v>116</v>
      </c>
      <c r="D78" s="5" t="s">
        <v>117</v>
      </c>
      <c r="G78" s="7" t="str">
        <f>HYPERLINK("https://photos.app.goo.gl/OCaMx9aj0dSvbppl1","Аркуш № 1")</f>
        <v>Аркуш № 1</v>
      </c>
    </row>
    <row r="79">
      <c r="G79" s="8" t="str">
        <f>HYPERLINK("https://photos.app.goo.gl/VfnvI8RShZCbGmtC2","Аркуш № 2")</f>
        <v>Аркуш № 2</v>
      </c>
    </row>
    <row r="81">
      <c r="A81" s="10" t="s">
        <v>118</v>
      </c>
      <c r="B81" s="5" t="s">
        <v>119</v>
      </c>
      <c r="C81" s="5" t="s">
        <v>120</v>
      </c>
      <c r="D81" s="5" t="s">
        <v>121</v>
      </c>
      <c r="G81" s="7" t="str">
        <f>HYPERLINK("https://photos.app.goo.gl/LbnheNpO9svcbdWU2","Аркуш № 1")</f>
        <v>Аркуш № 1</v>
      </c>
    </row>
    <row r="82">
      <c r="G82" s="8" t="str">
        <f>HYPERLINK("https://photos.app.goo.gl/qhHSpxpdcFJO0K853","Аркуш № 2")</f>
        <v>Аркуш № 2</v>
      </c>
    </row>
    <row r="84">
      <c r="A84" s="10" t="s">
        <v>122</v>
      </c>
      <c r="B84" s="5" t="s">
        <v>123</v>
      </c>
      <c r="C84" s="5" t="s">
        <v>124</v>
      </c>
      <c r="D84" s="5" t="s">
        <v>125</v>
      </c>
      <c r="G84" s="7" t="str">
        <f>HYPERLINK("https://photos.app.goo.gl/ptCz3DCi3zEt2xKT2","Аркуш № 1")</f>
        <v>Аркуш № 1</v>
      </c>
    </row>
    <row r="85">
      <c r="G85" s="8" t="str">
        <f>HYPERLINK("https://photos.app.goo.gl/h8gBuIGmQBAmWhrF3","Аркуш № 2")</f>
        <v>Аркуш № 2</v>
      </c>
    </row>
    <row r="87">
      <c r="A87" s="10" t="s">
        <v>126</v>
      </c>
      <c r="B87" s="5" t="s">
        <v>127</v>
      </c>
      <c r="C87" s="5" t="s">
        <v>128</v>
      </c>
      <c r="D87" s="5" t="s">
        <v>129</v>
      </c>
      <c r="G87" s="7" t="str">
        <f>HYPERLINK("https://photos.app.goo.gl/PuzWjGxwjfjU7p0K3","Аркуш № 1")</f>
        <v>Аркуш № 1</v>
      </c>
    </row>
    <row r="88">
      <c r="G88" s="8" t="str">
        <f>HYPERLINK("https://photos.app.goo.gl/QWZJZaVmxkPHmvDH3","Аркуш № 2")</f>
        <v>Аркуш № 2</v>
      </c>
    </row>
    <row r="90">
      <c r="A90" s="10" t="s">
        <v>130</v>
      </c>
      <c r="B90" s="5" t="s">
        <v>131</v>
      </c>
      <c r="C90" s="5" t="s">
        <v>132</v>
      </c>
      <c r="D90" s="5" t="s">
        <v>133</v>
      </c>
      <c r="G90" s="7" t="str">
        <f>HYPERLINK("https://photos.app.goo.gl/TZ1XlcZW5O1KqfYn2","Аркуш № 1")</f>
        <v>Аркуш № 1</v>
      </c>
    </row>
    <row r="91">
      <c r="G91" s="8" t="str">
        <f>HYPERLINK("https://photos.app.goo.gl/m5FlFVBTE7Fjgp6B3","Аркуш № 2")</f>
        <v>Аркуш № 2</v>
      </c>
    </row>
    <row r="93">
      <c r="A93" s="10" t="s">
        <v>134</v>
      </c>
      <c r="B93" s="5" t="s">
        <v>135</v>
      </c>
      <c r="C93" s="5" t="s">
        <v>136</v>
      </c>
      <c r="D93" s="5" t="s">
        <v>137</v>
      </c>
      <c r="G93" s="7" t="str">
        <f>HYPERLINK("https://photos.app.goo.gl/UTiqytCcfy6mVxrH3","Аркуш № 1")</f>
        <v>Аркуш № 1</v>
      </c>
    </row>
    <row r="94">
      <c r="G94" s="8" t="str">
        <f>HYPERLINK("https://photos.app.goo.gl/AqTTGaKCdEOtHzU72","Аркуш № 2")</f>
        <v>Аркуш № 2</v>
      </c>
    </row>
    <row r="96">
      <c r="A96" s="10" t="s">
        <v>138</v>
      </c>
      <c r="B96" s="5" t="s">
        <v>139</v>
      </c>
      <c r="C96" s="5" t="s">
        <v>140</v>
      </c>
      <c r="D96" s="5" t="s">
        <v>141</v>
      </c>
      <c r="G96" s="7" t="str">
        <f>HYPERLINK("https://photos.app.goo.gl/kNUcmCrO2b8aSqLz2","Аркуш № 1")</f>
        <v>Аркуш № 1</v>
      </c>
    </row>
    <row r="97">
      <c r="G97" s="8" t="str">
        <f>HYPERLINK("https://photos.app.goo.gl/e0TyQYy4IojORQD93","Аркуш № 2")</f>
        <v>Аркуш № 2</v>
      </c>
    </row>
    <row r="99">
      <c r="A99" s="10" t="s">
        <v>142</v>
      </c>
      <c r="B99" s="5" t="s">
        <v>143</v>
      </c>
      <c r="C99" s="5" t="s">
        <v>144</v>
      </c>
      <c r="D99" s="5" t="s">
        <v>145</v>
      </c>
      <c r="G99" s="7" t="str">
        <f>HYPERLINK("https://photos.app.goo.gl/BCQ19NClKNyrpqEp1","Аркуш № 1")</f>
        <v>Аркуш № 1</v>
      </c>
    </row>
    <row r="100">
      <c r="G100" s="8" t="str">
        <f>HYPERLINK("https://photos.app.goo.gl/pUWZaLhqLnx0TUMn1","Аркуш № 2")</f>
        <v>Аркуш № 2</v>
      </c>
    </row>
    <row r="102">
      <c r="A102" s="10" t="s">
        <v>146</v>
      </c>
      <c r="B102" s="5" t="s">
        <v>123</v>
      </c>
      <c r="C102" s="5" t="s">
        <v>147</v>
      </c>
      <c r="D102" s="5" t="s">
        <v>148</v>
      </c>
      <c r="G102" s="7" t="str">
        <f>HYPERLINK("https://photos.app.goo.gl/61nNZzT1wkk2Lkwv2","Аркуш № 1")</f>
        <v>Аркуш № 1</v>
      </c>
    </row>
    <row r="103">
      <c r="G103" s="8" t="str">
        <f>HYPERLINK("https://photos.app.goo.gl/Jmj8EaQSahmUPeXb2","Аркуш № 2")</f>
        <v>Аркуш № 2</v>
      </c>
    </row>
    <row r="105">
      <c r="A105" s="10" t="s">
        <v>149</v>
      </c>
      <c r="B105" s="5" t="s">
        <v>150</v>
      </c>
      <c r="C105" s="5" t="s">
        <v>151</v>
      </c>
      <c r="D105" s="5" t="s">
        <v>152</v>
      </c>
      <c r="G105" s="7" t="str">
        <f>HYPERLINK("https://photos.app.goo.gl/sbKPJzEdOVhdv08A2","Аркуш № 1")</f>
        <v>Аркуш № 1</v>
      </c>
    </row>
    <row r="106">
      <c r="G106" s="8" t="str">
        <f>HYPERLINK("https://photos.app.goo.gl/YvYB7KU2TyvbYECk1","Аркуш № 2")</f>
        <v>Аркуш № 2</v>
      </c>
    </row>
    <row r="107">
      <c r="G107" s="17"/>
    </row>
    <row r="108">
      <c r="A108" s="10" t="s">
        <v>153</v>
      </c>
      <c r="B108" s="5" t="s">
        <v>154</v>
      </c>
      <c r="C108" s="5" t="s">
        <v>155</v>
      </c>
      <c r="D108" s="5" t="s">
        <v>156</v>
      </c>
      <c r="G108" s="7" t="str">
        <f>HYPERLINK("https://photos.app.goo.gl/LH9Ui28VDF5uqhCL2","Аркуш № 1")</f>
        <v>Аркуш № 1</v>
      </c>
    </row>
    <row r="109">
      <c r="G109" s="8" t="str">
        <f>HYPERLINK("https://photos.app.goo.gl/nzubYRR3QRjbwQnF3","Аркуш № 2")</f>
        <v>Аркуш № 2</v>
      </c>
    </row>
    <row r="110">
      <c r="G110" s="8" t="str">
        <f>HYPERLINK("https://photos.app.goo.gl/o64hA4fkWUp7xS5H2","Аркуш № 3")</f>
        <v>Аркуш № 3</v>
      </c>
    </row>
    <row r="111">
      <c r="A111" s="10"/>
      <c r="B111" s="5"/>
      <c r="C111" s="5"/>
      <c r="D111" s="5"/>
      <c r="G111" s="18"/>
    </row>
    <row r="112">
      <c r="A112" s="10" t="s">
        <v>157</v>
      </c>
      <c r="B112" s="5" t="s">
        <v>158</v>
      </c>
      <c r="C112" s="5" t="s">
        <v>159</v>
      </c>
      <c r="D112" s="5" t="s">
        <v>160</v>
      </c>
      <c r="G112" s="7" t="str">
        <f>HYPERLINK("https://photos.app.goo.gl/ooWKxAR1yGepF8K13","Аркуш № 1")</f>
        <v>Аркуш № 1</v>
      </c>
    </row>
    <row r="113">
      <c r="G113" s="8" t="str">
        <f>HYPERLINK("https://photos.app.goo.gl/Mi81NgcYeV01PbBh1","Аркуш № 2")</f>
        <v>Аркуш № 2</v>
      </c>
    </row>
    <row r="114">
      <c r="A114" s="10"/>
      <c r="B114" s="5"/>
      <c r="C114" s="5"/>
      <c r="D114" s="5"/>
      <c r="G114" s="18"/>
    </row>
    <row r="115">
      <c r="A115" s="10" t="s">
        <v>161</v>
      </c>
      <c r="B115" s="5" t="s">
        <v>162</v>
      </c>
      <c r="C115" s="5" t="s">
        <v>163</v>
      </c>
      <c r="D115" s="5" t="s">
        <v>164</v>
      </c>
      <c r="G115" s="7" t="str">
        <f>HYPERLINK("https://photos.app.goo.gl/i9tFk6enkodgY8tz2","Аркуш № 1")</f>
        <v>Аркуш № 1</v>
      </c>
    </row>
    <row r="116">
      <c r="G116" s="8" t="str">
        <f>HYPERLINK("https://photos.app.goo.gl/kiaYB7384BAWsQHg7","Аркуш № 2")</f>
        <v>Аркуш № 2</v>
      </c>
    </row>
    <row r="117">
      <c r="A117" s="10"/>
      <c r="B117" s="5"/>
      <c r="C117" s="5"/>
      <c r="D117" s="5"/>
      <c r="G117" s="18"/>
    </row>
    <row r="118">
      <c r="A118" s="10" t="s">
        <v>165</v>
      </c>
      <c r="B118" s="5" t="s">
        <v>166</v>
      </c>
      <c r="C118" s="5" t="s">
        <v>167</v>
      </c>
      <c r="D118" s="5" t="s">
        <v>168</v>
      </c>
      <c r="G118" s="7" t="str">
        <f>HYPERLINK("https://photos.app.goo.gl/5m8Nsr329ONDuDC43","Аркуш № 1")</f>
        <v>Аркуш № 1</v>
      </c>
    </row>
    <row r="119">
      <c r="G119" s="8" t="str">
        <f>HYPERLINK("https://photos.app.goo.gl/PZZRCWooQEGWkAc69","Аркуш № 2")</f>
        <v>Аркуш № 2</v>
      </c>
    </row>
    <row r="121">
      <c r="A121" s="10" t="s">
        <v>169</v>
      </c>
      <c r="B121" s="5" t="s">
        <v>170</v>
      </c>
      <c r="C121" s="5" t="s">
        <v>171</v>
      </c>
      <c r="D121" s="5" t="s">
        <v>172</v>
      </c>
      <c r="G121" s="7" t="str">
        <f>HYPERLINK("https://photos.app.goo.gl/uvo0YL5tHBkTBhPp1","Аркуш № 1")</f>
        <v>Аркуш № 1</v>
      </c>
    </row>
    <row r="122">
      <c r="G122" s="8" t="str">
        <f>HYPERLINK("https://photos.app.goo.gl/w1me6vB2kvGfRCWH2","Аркуш № 2")</f>
        <v>Аркуш № 2</v>
      </c>
    </row>
    <row r="124">
      <c r="A124" s="10" t="s">
        <v>173</v>
      </c>
      <c r="B124" s="5" t="s">
        <v>170</v>
      </c>
      <c r="C124" s="5" t="s">
        <v>174</v>
      </c>
      <c r="D124" s="5" t="s">
        <v>172</v>
      </c>
      <c r="G124" s="7" t="str">
        <f>HYPERLINK("https://photos.app.goo.gl/havubSoiYh1g7x2h1","Аркуш № 1")</f>
        <v>Аркуш № 1</v>
      </c>
    </row>
    <row r="125">
      <c r="G125" s="8" t="str">
        <f>HYPERLINK("https://photos.app.goo.gl/JsjoXhWUD2czNooo8","Аркуш № 2")</f>
        <v>Аркуш № 2</v>
      </c>
    </row>
    <row r="127">
      <c r="A127" s="10" t="s">
        <v>175</v>
      </c>
      <c r="B127" s="5" t="s">
        <v>176</v>
      </c>
      <c r="C127" s="5" t="s">
        <v>177</v>
      </c>
      <c r="D127" s="5" t="s">
        <v>178</v>
      </c>
      <c r="G127" s="7" t="str">
        <f>HYPERLINK("https://photos.app.goo.gl/5VkCewGklolPn7yl2","Аркуш № 1")</f>
        <v>Аркуш № 1</v>
      </c>
    </row>
    <row r="128">
      <c r="G128" s="8" t="str">
        <f>HYPERLINK("https://photos.app.goo.gl/rBQFQXRPEbtoxA013","Аркуш № 2")</f>
        <v>Аркуш № 2</v>
      </c>
    </row>
    <row r="130">
      <c r="A130" s="10" t="s">
        <v>179</v>
      </c>
      <c r="B130" s="5" t="s">
        <v>180</v>
      </c>
      <c r="C130" s="5" t="s">
        <v>181</v>
      </c>
      <c r="D130" s="5" t="s">
        <v>182</v>
      </c>
      <c r="G130" s="7" t="str">
        <f>HYPERLINK("https://photos.app.goo.gl/kL4MnF7Rc5IIXLUt2","Аркуш № 1")</f>
        <v>Аркуш № 1</v>
      </c>
    </row>
    <row r="131">
      <c r="G131" s="8" t="str">
        <f>HYPERLINK("https://photos.app.goo.gl/YoXqs8gktvHWYlf32","Аркуш № 2")</f>
        <v>Аркуш № 2</v>
      </c>
    </row>
    <row r="133">
      <c r="A133" s="10" t="s">
        <v>183</v>
      </c>
      <c r="B133" s="5" t="s">
        <v>184</v>
      </c>
      <c r="C133" s="5" t="s">
        <v>185</v>
      </c>
      <c r="D133" s="5" t="s">
        <v>186</v>
      </c>
      <c r="G133" s="7" t="str">
        <f>HYPERLINK("https://photos.app.goo.gl/LGdNLSC9wf3ZdMUJ3","Аркуш № 1")</f>
        <v>Аркуш № 1</v>
      </c>
    </row>
    <row r="134">
      <c r="G134" s="8" t="str">
        <f>HYPERLINK("https://photos.app.goo.gl/iYc9fas2dWiRi5mX2","Аркуш № 2")</f>
        <v>Аркуш № 2</v>
      </c>
    </row>
    <row r="136">
      <c r="A136" s="10" t="s">
        <v>187</v>
      </c>
      <c r="B136" s="5" t="s">
        <v>188</v>
      </c>
      <c r="C136" s="5" t="s">
        <v>189</v>
      </c>
      <c r="D136" s="5" t="s">
        <v>190</v>
      </c>
      <c r="G136" s="7" t="str">
        <f>HYPERLINK("https://photos.app.goo.gl/C6CUNNXpsOw9N95W2","Аркуш № 1")</f>
        <v>Аркуш № 1</v>
      </c>
    </row>
    <row r="137">
      <c r="G137" s="8" t="str">
        <f>HYPERLINK("https://photos.app.goo.gl/fzn0wRgskftVAFXE2","Аркуш № 2")</f>
        <v>Аркуш № 2</v>
      </c>
    </row>
    <row r="139">
      <c r="A139" s="10" t="s">
        <v>191</v>
      </c>
      <c r="B139" s="5" t="s">
        <v>188</v>
      </c>
      <c r="C139" s="5" t="s">
        <v>192</v>
      </c>
      <c r="D139" s="5" t="s">
        <v>190</v>
      </c>
      <c r="G139" s="7" t="str">
        <f>HYPERLINK("https://photos.app.goo.gl/vsE4XRbdilP2aKlu1","Аркуш № 1")</f>
        <v>Аркуш № 1</v>
      </c>
    </row>
    <row r="140">
      <c r="G140" s="8" t="str">
        <f>HYPERLINK("https://photos.app.goo.gl/8Y3U8QSK8aE2D1XY2","Аркуш № 2")</f>
        <v>Аркуш № 2</v>
      </c>
    </row>
    <row r="142">
      <c r="A142" s="10" t="s">
        <v>193</v>
      </c>
      <c r="B142" s="5" t="s">
        <v>194</v>
      </c>
      <c r="C142" s="5" t="s">
        <v>195</v>
      </c>
      <c r="D142" s="5" t="s">
        <v>196</v>
      </c>
      <c r="G142" s="7" t="str">
        <f>HYPERLINK("https://photos.app.goo.gl/49ELCZmKdiujNg6Y6","Аркуш № 1")</f>
        <v>Аркуш № 1</v>
      </c>
    </row>
    <row r="143">
      <c r="G143" s="8" t="str">
        <f>HYPERLINK("https://photos.app.goo.gl/TWHnDrq4rLgfFyVz7","Аркуш № 2")</f>
        <v>Аркуш № 2</v>
      </c>
    </row>
    <row r="145">
      <c r="A145" s="10" t="s">
        <v>197</v>
      </c>
      <c r="B145" s="5" t="s">
        <v>198</v>
      </c>
      <c r="C145" s="5" t="s">
        <v>199</v>
      </c>
      <c r="D145" s="5" t="s">
        <v>200</v>
      </c>
      <c r="G145" s="7" t="str">
        <f>HYPERLINK("https://photos.app.goo.gl/2VieP2oyZV3g9Jo3A","Аркуш № 1")</f>
        <v>Аркуш № 1</v>
      </c>
    </row>
    <row r="146">
      <c r="G146" s="8" t="str">
        <f>HYPERLINK("https://photos.app.goo.gl/fr6VopaMZvcNzLa39","Аркуш № 2")</f>
        <v>Аркуш № 2</v>
      </c>
    </row>
    <row r="148">
      <c r="A148" s="10" t="s">
        <v>201</v>
      </c>
      <c r="B148" s="5" t="s">
        <v>202</v>
      </c>
      <c r="C148" s="5" t="s">
        <v>203</v>
      </c>
      <c r="D148" s="5" t="s">
        <v>204</v>
      </c>
      <c r="G148" s="7" t="str">
        <f>HYPERLINK("https://photos.app.goo.gl/dzXeQzHo6DzpMcCLA","Аркуш № 1")</f>
        <v>Аркуш № 1</v>
      </c>
    </row>
    <row r="149">
      <c r="G149" s="8" t="str">
        <f>HYPERLINK("https://photos.app.goo.gl/iqHKdejcTg9ucGAP7","Аркуш № 2")</f>
        <v>Аркуш № 2</v>
      </c>
    </row>
    <row r="151">
      <c r="A151" s="10" t="s">
        <v>205</v>
      </c>
      <c r="B151" s="5" t="s">
        <v>206</v>
      </c>
      <c r="C151" s="5" t="s">
        <v>207</v>
      </c>
      <c r="D151" s="5" t="s">
        <v>208</v>
      </c>
      <c r="G151" s="7" t="str">
        <f>HYPERLINK("https://photos.app.goo.gl/HegAhr73kdAeDnfW8","Аркуш № 1")</f>
        <v>Аркуш № 1</v>
      </c>
    </row>
    <row r="152">
      <c r="G152" s="8" t="str">
        <f>HYPERLINK("https://photos.app.goo.gl/cCPh3UfA2CzuodXU7","Аркуш № 2")</f>
        <v>Аркуш № 2</v>
      </c>
    </row>
    <row r="154">
      <c r="A154" s="10" t="s">
        <v>209</v>
      </c>
      <c r="B154" s="5" t="s">
        <v>210</v>
      </c>
      <c r="C154" s="5" t="s">
        <v>211</v>
      </c>
      <c r="D154" s="5" t="s">
        <v>212</v>
      </c>
      <c r="G154" s="7" t="str">
        <f>HYPERLINK("https://photos.app.goo.gl/eSoiBjB5rKpnsfEk9","Аркуш № 1")</f>
        <v>Аркуш № 1</v>
      </c>
    </row>
    <row r="155">
      <c r="G155" s="8" t="str">
        <f>HYPERLINK("https://photos.app.goo.gl/DGAM28eaC64WsgiZA","Аркуш № 2")</f>
        <v>Аркуш № 2</v>
      </c>
    </row>
  </sheetData>
  <conditionalFormatting sqref="A1:G1">
    <cfRule type="notContainsBlanks" dxfId="0" priority="1">
      <formula>LEN(TRIM(A1))&gt;0</formula>
    </cfRule>
  </conditionalFormatting>
  <conditionalFormatting sqref="A1:G1">
    <cfRule type="notContainsBlanks" dxfId="0" priority="2">
      <formula>LEN(TRIM(A1))&gt;0</formula>
    </cfRule>
  </conditionalFormatting>
  <conditionalFormatting sqref="A1:G1">
    <cfRule type="notContainsBlanks" dxfId="0" priority="3">
      <formula>LEN(TRIM(A1))&gt;0</formula>
    </cfRule>
  </conditionalFormatting>
  <conditionalFormatting sqref="A1:G1">
    <cfRule type="notContainsBlanks" dxfId="0" priority="4">
      <formula>LEN(TRIM(A1))&gt;0</formula>
    </cfRule>
  </conditionalFormatting>
  <conditionalFormatting sqref="A1:G1">
    <cfRule type="notContainsBlanks" dxfId="0" priority="5">
      <formula>LEN(TRIM(A1))&gt;0</formula>
    </cfRule>
  </conditionalFormatting>
  <conditionalFormatting sqref="A1:G1">
    <cfRule type="notContainsBlanks" dxfId="0" priority="6">
      <formula>LEN(TRIM(A1))&gt;0</formula>
    </cfRule>
  </conditionalFormatting>
  <conditionalFormatting sqref="A1:G1">
    <cfRule type="notContainsBlanks" dxfId="0" priority="7">
      <formula>LEN(TRIM(A1))&gt;0</formula>
    </cfRule>
  </conditionalFormatting>
  <drawing r:id="rId1"/>
</worksheet>
</file>