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9360" windowHeight="4950" activeTab="0"/>
  </bookViews>
  <sheets>
    <sheet name="січень-берез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<sst xmlns="http://schemas.openxmlformats.org/spreadsheetml/2006/main" count="40" uniqueCount="39">
  <si>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Державне мито</t>
  </si>
  <si>
    <t>Доходи</t>
  </si>
  <si>
    <t>Інші надходження</t>
  </si>
  <si>
    <t>Збір за провадження деяких видів підприємницької діяльності</t>
  </si>
  <si>
    <t>Податок на прибуток підприємств та фінансових установ комунальної власності</t>
  </si>
  <si>
    <t>Туристичний збір</t>
  </si>
  <si>
    <t>Відхилення +,-</t>
  </si>
  <si>
    <t>11020000</t>
  </si>
  <si>
    <t>Податок на майно</t>
  </si>
  <si>
    <t>Податок на нерухоме майне, відмінне від земельної ділянки</t>
  </si>
  <si>
    <t>Єдиний податок</t>
  </si>
  <si>
    <t>Екологічний податок</t>
  </si>
  <si>
    <t>Частина чистого прибутку комунальних унітарних підприємств та їх об'єднань</t>
  </si>
  <si>
    <t>Плата за надання адміністративних послуг</t>
  </si>
  <si>
    <t>Надходження від орендної плати  за користування цілісним майновим крмплексом</t>
  </si>
  <si>
    <t>18010500-18010900</t>
  </si>
  <si>
    <t>Земельний податок та орендна плата</t>
  </si>
  <si>
    <t>Транспортний податок</t>
  </si>
  <si>
    <t>Разом доходи загального фонду</t>
  </si>
  <si>
    <t xml:space="preserve">Надходження пайової участі у розвитку інфраструктури населеного пункту </t>
  </si>
  <si>
    <t xml:space="preserve">Власні надходження бюджетних установ </t>
  </si>
  <si>
    <t>Кошти від продажу землі</t>
  </si>
  <si>
    <t>Разом доходи спеціального фонду</t>
  </si>
  <si>
    <t xml:space="preserve">Місцеві податки </t>
  </si>
  <si>
    <t>18010100-18010400</t>
  </si>
  <si>
    <t xml:space="preserve">% виконання до уточненого  плану </t>
  </si>
  <si>
    <t>Податок та збір  на доходи фізичних осіб</t>
  </si>
  <si>
    <t>Орендна плата за водні об’єкти</t>
  </si>
  <si>
    <t>ЗАГАЛЬНИЙ ФОНД</t>
  </si>
  <si>
    <t>Кошти від відчуження майна, що знаходяться в комунальній власності</t>
  </si>
  <si>
    <t>Затверджений річний план</t>
  </si>
  <si>
    <t>Уточнений план   на січень-листопад 2016р.</t>
  </si>
  <si>
    <t>Уточнений  річний план</t>
  </si>
  <si>
    <t>Акцизний податок з  вироблених в Україні та ввезених на митну територю України підакцизних товарів, з реалізації суб'єктами господарювання роздрібної торгівлі підакцизних товарів</t>
  </si>
  <si>
    <t xml:space="preserve">               СПЕЦІАЛЬНИЙ ФОНД                              </t>
  </si>
  <si>
    <t>Відхилення до відповідного періоду 2017р.  +/-</t>
  </si>
  <si>
    <t>Виконання міського бюджету м. Дрогобич за січень - березень 2018 року (тис.грн.)</t>
  </si>
  <si>
    <t>План на січень-березень</t>
  </si>
  <si>
    <t>Фактичне виконання за січень-березень 2018р.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</si>
</sst>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.0_ ;[Red]\-#,##0.0\ "/>
    <numFmt numFmtId="197" formatCode="d/m"/>
    <numFmt numFmtId="198" formatCode="0.0"/>
    <numFmt numFmtId="199" formatCode="_-* #,##0.0\ _к_._-;\-* #,##0.0\ _к_._-;_-* &quot;-&quot;??\ _к_._-;_-@_-"/>
    <numFmt numFmtId="200" formatCode="#,##0_ ;[Red]\-#,##0\ "/>
    <numFmt numFmtId="201" formatCode="_-* #,##0.000\ _р_._-;\-* #,##0.000\ _р_._-;_-* &quot;-&quot;??\ _р_._-;_-@_-"/>
    <numFmt numFmtId="202" formatCode="_-* #,##0.0\ _р_._-;\-* #,##0.0\ _р_._-;_-* &quot;-&quot;??\ _р_._-;_-@_-"/>
    <numFmt numFmtId="203" formatCode="_-* #,##0.0\ _г_р_н_._-;\-* #,##0.0\ _г_р_н_._-;_-* &quot;-&quot;?\ _г_р_н_._-;_-@_-"/>
    <numFmt numFmtId="204" formatCode="0.000"/>
    <numFmt numFmtId="205" formatCode="#,##0.0\ _к_."/>
    <numFmt numFmtId="206" formatCode="0.0_)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b/>
      <sz val="26"/>
      <name val="Arial Cyr"/>
      <family val="0"/>
    </font>
    <font>
      <b/>
      <sz val="18"/>
      <name val="Arial"/>
      <family val="2"/>
    </font>
    <font>
      <b/>
      <sz val="24"/>
      <name val="Arial"/>
      <family val="2"/>
    </font>
    <font>
      <b/>
      <sz val="36"/>
      <name val="Arial Cyr"/>
      <family val="0"/>
    </font>
    <font>
      <b/>
      <i/>
      <sz val="26"/>
      <name val="Arial Cyr"/>
      <family val="0"/>
    </font>
    <font>
      <sz val="20"/>
      <name val="Arial Cyr"/>
      <family val="0"/>
    </font>
    <font>
      <b/>
      <i/>
      <sz val="26"/>
      <name val="Arial"/>
      <family val="2"/>
    </font>
    <font>
      <b/>
      <sz val="26"/>
      <name val="Arial"/>
      <family val="2"/>
    </font>
    <font>
      <b/>
      <sz val="18"/>
      <color indexed="8"/>
      <name val="Arial Cyr"/>
      <family val="0"/>
    </font>
    <font>
      <b/>
      <sz val="1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8"/>
      <name val="Arial"/>
      <family val="2"/>
    </font>
    <font>
      <sz val="20"/>
      <name val="Cambria"/>
      <family val="1"/>
    </font>
    <font>
      <sz val="20"/>
      <color indexed="8"/>
      <name val="Cambria"/>
      <family val="1"/>
    </font>
    <font>
      <b/>
      <i/>
      <sz val="20"/>
      <name val="Cambria"/>
      <family val="1"/>
    </font>
    <font>
      <i/>
      <sz val="20"/>
      <name val="Cambria"/>
      <family val="1"/>
    </font>
    <font>
      <i/>
      <sz val="2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26"/>
      <color theme="1"/>
      <name val="Arial"/>
      <family val="2"/>
    </font>
    <font>
      <sz val="20"/>
      <color theme="1"/>
      <name val="Cambria"/>
      <family val="1"/>
    </font>
    <font>
      <i/>
      <sz val="20"/>
      <color theme="1"/>
      <name val="Cambria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02" fontId="16" fillId="0" borderId="10" xfId="61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198" fontId="13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196" fontId="8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02" fontId="16" fillId="0" borderId="12" xfId="61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8" fontId="59" fillId="0" borderId="11" xfId="0" applyNumberFormat="1" applyFont="1" applyBorder="1" applyAlignment="1">
      <alignment horizontal="center" wrapText="1"/>
    </xf>
    <xf numFmtId="198" fontId="14" fillId="0" borderId="0" xfId="0" applyNumberFormat="1" applyFont="1" applyBorder="1" applyAlignment="1">
      <alignment horizontal="center" wrapText="1"/>
    </xf>
    <xf numFmtId="198" fontId="13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11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98" fontId="13" fillId="0" borderId="14" xfId="0" applyNumberFormat="1" applyFont="1" applyBorder="1" applyAlignment="1">
      <alignment horizontal="center" wrapText="1"/>
    </xf>
    <xf numFmtId="198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198" fontId="7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98" fontId="14" fillId="0" borderId="11" xfId="0" applyNumberFormat="1" applyFont="1" applyBorder="1" applyAlignment="1">
      <alignment horizontal="center" wrapText="1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left"/>
    </xf>
    <xf numFmtId="198" fontId="37" fillId="0" borderId="19" xfId="0" applyNumberFormat="1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8" xfId="0" applyFont="1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19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98" fontId="37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198" fontId="37" fillId="0" borderId="10" xfId="61" applyNumberFormat="1" applyFont="1" applyBorder="1" applyAlignment="1">
      <alignment horizontal="center" wrapText="1"/>
    </xf>
    <xf numFmtId="198" fontId="60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198" fontId="37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198" fontId="39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198" fontId="40" fillId="0" borderId="10" xfId="0" applyNumberFormat="1" applyFont="1" applyBorder="1" applyAlignment="1">
      <alignment horizontal="center" wrapText="1"/>
    </xf>
    <xf numFmtId="198" fontId="61" fillId="0" borderId="10" xfId="0" applyNumberFormat="1" applyFont="1" applyBorder="1" applyAlignment="1">
      <alignment horizontal="center"/>
    </xf>
    <xf numFmtId="198" fontId="40" fillId="0" borderId="10" xfId="0" applyNumberFormat="1" applyFont="1" applyBorder="1" applyAlignment="1">
      <alignment horizontal="center"/>
    </xf>
    <xf numFmtId="198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left"/>
    </xf>
    <xf numFmtId="198" fontId="37" fillId="0" borderId="21" xfId="0" applyNumberFormat="1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198" fontId="37" fillId="0" borderId="21" xfId="61" applyNumberFormat="1" applyFont="1" applyBorder="1" applyAlignment="1">
      <alignment horizontal="center" wrapText="1"/>
    </xf>
    <xf numFmtId="198" fontId="60" fillId="0" borderId="21" xfId="0" applyNumberFormat="1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left"/>
    </xf>
    <xf numFmtId="198" fontId="37" fillId="0" borderId="22" xfId="0" applyNumberFormat="1" applyFont="1" applyBorder="1" applyAlignment="1">
      <alignment horizontal="center"/>
    </xf>
    <xf numFmtId="198" fontId="37" fillId="0" borderId="22" xfId="61" applyNumberFormat="1" applyFont="1" applyBorder="1" applyAlignment="1">
      <alignment horizontal="center" wrapText="1"/>
    </xf>
    <xf numFmtId="198" fontId="60" fillId="0" borderId="22" xfId="0" applyNumberFormat="1" applyFont="1" applyBorder="1" applyAlignment="1">
      <alignment horizontal="center"/>
    </xf>
    <xf numFmtId="198" fontId="37" fillId="0" borderId="22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55" zoomScaleNormal="55" zoomScalePageLayoutView="0" workbookViewId="0" topLeftCell="A1">
      <selection activeCell="M20" sqref="M20"/>
    </sheetView>
  </sheetViews>
  <sheetFormatPr defaultColWidth="9.00390625" defaultRowHeight="12.75"/>
  <cols>
    <col min="1" max="1" width="21.75390625" style="0" customWidth="1"/>
    <col min="2" max="2" width="61.875" style="0" customWidth="1"/>
    <col min="3" max="3" width="26.75390625" style="0" customWidth="1"/>
    <col min="4" max="4" width="24.125" style="0" customWidth="1"/>
    <col min="5" max="5" width="25.25390625" style="0" customWidth="1"/>
    <col min="6" max="6" width="10.25390625" style="0" hidden="1" customWidth="1"/>
    <col min="7" max="7" width="24.125" style="0" customWidth="1"/>
    <col min="8" max="8" width="21.875" style="0" customWidth="1"/>
    <col min="9" max="9" width="20.25390625" style="0" customWidth="1"/>
    <col min="10" max="10" width="23.875" style="0" customWidth="1"/>
    <col min="11" max="11" width="22.00390625" style="0" customWidth="1"/>
  </cols>
  <sheetData>
    <row r="1" spans="1:11" ht="46.5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3" spans="1:11" ht="232.5">
      <c r="A3" s="6"/>
      <c r="B3" s="1" t="s">
        <v>1</v>
      </c>
      <c r="C3" s="1" t="s">
        <v>30</v>
      </c>
      <c r="D3" s="1" t="s">
        <v>32</v>
      </c>
      <c r="E3" s="1" t="s">
        <v>37</v>
      </c>
      <c r="F3" s="2" t="s">
        <v>31</v>
      </c>
      <c r="G3" s="4" t="s">
        <v>38</v>
      </c>
      <c r="H3" s="4" t="s">
        <v>6</v>
      </c>
      <c r="I3" s="5" t="s">
        <v>25</v>
      </c>
      <c r="J3" s="5" t="s">
        <v>38</v>
      </c>
      <c r="K3" s="4" t="s">
        <v>35</v>
      </c>
    </row>
    <row r="4" spans="1:11" ht="30">
      <c r="A4" s="10"/>
      <c r="B4" s="11"/>
      <c r="C4" s="11"/>
      <c r="D4" s="11"/>
      <c r="E4" s="12"/>
      <c r="F4" s="13"/>
      <c r="G4" s="14"/>
      <c r="H4" s="14"/>
      <c r="I4" s="15"/>
      <c r="J4" s="15"/>
      <c r="K4" s="16"/>
    </row>
    <row r="5" spans="1:11" ht="46.5">
      <c r="A5" s="79" t="s">
        <v>28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46.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41" customFormat="1" ht="51">
      <c r="A7" s="47">
        <v>11010000</v>
      </c>
      <c r="B7" s="43" t="s">
        <v>26</v>
      </c>
      <c r="C7" s="44">
        <v>152500</v>
      </c>
      <c r="D7" s="44">
        <v>152500</v>
      </c>
      <c r="E7" s="50">
        <v>36116</v>
      </c>
      <c r="F7" s="51">
        <v>72651.9</v>
      </c>
      <c r="G7" s="52">
        <v>36262.2</v>
      </c>
      <c r="H7" s="44">
        <f>G7-E7</f>
        <v>146.1999999999971</v>
      </c>
      <c r="I7" s="44">
        <f>G7/E7*100</f>
        <v>100.40480673385757</v>
      </c>
      <c r="J7" s="48">
        <v>29415.6</v>
      </c>
      <c r="K7" s="44">
        <f>G7-J7</f>
        <v>6846.5999999999985</v>
      </c>
    </row>
    <row r="8" spans="1:11" s="41" customFormat="1" ht="76.5">
      <c r="A8" s="53" t="s">
        <v>7</v>
      </c>
      <c r="B8" s="54" t="s">
        <v>4</v>
      </c>
      <c r="C8" s="55">
        <v>680</v>
      </c>
      <c r="D8" s="55">
        <v>680</v>
      </c>
      <c r="E8" s="55">
        <v>680</v>
      </c>
      <c r="F8" s="51">
        <v>300</v>
      </c>
      <c r="G8" s="52">
        <v>1548.5</v>
      </c>
      <c r="H8" s="44">
        <f aca="true" t="shared" si="0" ref="H8:H24">G8-E8</f>
        <v>868.5</v>
      </c>
      <c r="I8" s="44">
        <f aca="true" t="shared" si="1" ref="I8:I24">G8/E8*100</f>
        <v>227.72058823529414</v>
      </c>
      <c r="J8" s="48">
        <v>649.4</v>
      </c>
      <c r="K8" s="44">
        <f aca="true" t="shared" si="2" ref="K8:K24">G8-J8</f>
        <v>899.1</v>
      </c>
    </row>
    <row r="9" spans="1:11" s="41" customFormat="1" ht="153">
      <c r="A9" s="47">
        <v>14000000</v>
      </c>
      <c r="B9" s="43" t="s">
        <v>33</v>
      </c>
      <c r="C9" s="44">
        <v>24200</v>
      </c>
      <c r="D9" s="44">
        <v>24200</v>
      </c>
      <c r="E9" s="48">
        <v>4840</v>
      </c>
      <c r="F9" s="51">
        <v>21193.2</v>
      </c>
      <c r="G9" s="52">
        <v>5020.7</v>
      </c>
      <c r="H9" s="44">
        <f t="shared" si="0"/>
        <v>180.69999999999982</v>
      </c>
      <c r="I9" s="44">
        <f t="shared" si="1"/>
        <v>103.73347107438016</v>
      </c>
      <c r="J9" s="48">
        <v>5858.1</v>
      </c>
      <c r="K9" s="44">
        <f t="shared" si="2"/>
        <v>-837.4000000000005</v>
      </c>
    </row>
    <row r="10" spans="1:11" s="41" customFormat="1" ht="25.5">
      <c r="A10" s="56">
        <v>18000000</v>
      </c>
      <c r="B10" s="57" t="s">
        <v>23</v>
      </c>
      <c r="C10" s="58">
        <f>C11+C15+C16+C17</f>
        <v>72395.4</v>
      </c>
      <c r="D10" s="58">
        <f aca="true" t="shared" si="3" ref="D10:K10">D11+D15+D16+D17</f>
        <v>72395.4</v>
      </c>
      <c r="E10" s="58">
        <f t="shared" si="3"/>
        <v>16425</v>
      </c>
      <c r="F10" s="58">
        <f t="shared" si="3"/>
        <v>47289.7</v>
      </c>
      <c r="G10" s="58">
        <f t="shared" si="3"/>
        <v>18342.300000000003</v>
      </c>
      <c r="H10" s="58">
        <f t="shared" si="3"/>
        <v>1917.3000000000022</v>
      </c>
      <c r="I10" s="58">
        <f t="shared" si="3"/>
        <v>348.8739771997871</v>
      </c>
      <c r="J10" s="58">
        <f t="shared" si="3"/>
        <v>16955.7</v>
      </c>
      <c r="K10" s="58">
        <f t="shared" si="3"/>
        <v>1386.6000000000038</v>
      </c>
    </row>
    <row r="11" spans="1:11" s="41" customFormat="1" ht="25.5">
      <c r="A11" s="59">
        <v>18010000</v>
      </c>
      <c r="B11" s="60" t="s">
        <v>8</v>
      </c>
      <c r="C11" s="61">
        <f>C12+C13+C14</f>
        <v>44850</v>
      </c>
      <c r="D11" s="61">
        <f>D12+D13+D14</f>
        <v>44850</v>
      </c>
      <c r="E11" s="61">
        <f>E12+E13+E14</f>
        <v>8657</v>
      </c>
      <c r="F11" s="61">
        <f>F12+F13+F14</f>
        <v>29808.9</v>
      </c>
      <c r="G11" s="62">
        <f>G12+G13+G14</f>
        <v>9605.500000000002</v>
      </c>
      <c r="H11" s="44">
        <f t="shared" si="0"/>
        <v>948.5000000000018</v>
      </c>
      <c r="I11" s="44">
        <f t="shared" si="1"/>
        <v>110.95645142659123</v>
      </c>
      <c r="J11" s="63">
        <f>J12+J13+J14</f>
        <v>9840.099999999999</v>
      </c>
      <c r="K11" s="44">
        <f t="shared" si="2"/>
        <v>-234.59999999999673</v>
      </c>
    </row>
    <row r="12" spans="1:11" s="41" customFormat="1" ht="51">
      <c r="A12" s="45" t="s">
        <v>24</v>
      </c>
      <c r="B12" s="43" t="s">
        <v>9</v>
      </c>
      <c r="C12" s="44">
        <v>7400</v>
      </c>
      <c r="D12" s="44">
        <v>7400</v>
      </c>
      <c r="E12" s="47">
        <v>1092</v>
      </c>
      <c r="F12" s="51">
        <v>3280.9</v>
      </c>
      <c r="G12" s="52">
        <v>1648.2</v>
      </c>
      <c r="H12" s="44">
        <f t="shared" si="0"/>
        <v>556.2</v>
      </c>
      <c r="I12" s="44">
        <f t="shared" si="1"/>
        <v>150.93406593406593</v>
      </c>
      <c r="J12" s="64">
        <v>1109.3</v>
      </c>
      <c r="K12" s="44">
        <f t="shared" si="2"/>
        <v>538.9000000000001</v>
      </c>
    </row>
    <row r="13" spans="1:11" s="41" customFormat="1" ht="51">
      <c r="A13" s="45" t="s">
        <v>15</v>
      </c>
      <c r="B13" s="65" t="s">
        <v>16</v>
      </c>
      <c r="C13" s="48">
        <v>37000</v>
      </c>
      <c r="D13" s="48">
        <v>37000</v>
      </c>
      <c r="E13" s="48">
        <v>7565</v>
      </c>
      <c r="F13" s="51">
        <v>26190</v>
      </c>
      <c r="G13" s="52">
        <v>7882.1</v>
      </c>
      <c r="H13" s="44">
        <f t="shared" si="0"/>
        <v>317.10000000000036</v>
      </c>
      <c r="I13" s="44">
        <f t="shared" si="1"/>
        <v>104.19167217448776</v>
      </c>
      <c r="J13" s="48">
        <v>8682.3</v>
      </c>
      <c r="K13" s="44">
        <f t="shared" si="2"/>
        <v>-800.1999999999989</v>
      </c>
    </row>
    <row r="14" spans="1:11" s="41" customFormat="1" ht="25.5">
      <c r="A14" s="45">
        <v>18011100</v>
      </c>
      <c r="B14" s="65" t="s">
        <v>17</v>
      </c>
      <c r="C14" s="48">
        <v>450</v>
      </c>
      <c r="D14" s="48">
        <v>450</v>
      </c>
      <c r="E14" s="48">
        <v>0</v>
      </c>
      <c r="F14" s="51">
        <v>338</v>
      </c>
      <c r="G14" s="52">
        <v>75.2</v>
      </c>
      <c r="H14" s="44">
        <f t="shared" si="0"/>
        <v>75.2</v>
      </c>
      <c r="I14" s="44">
        <v>0</v>
      </c>
      <c r="J14" s="48">
        <v>48.5</v>
      </c>
      <c r="K14" s="44">
        <f t="shared" si="2"/>
        <v>26.700000000000003</v>
      </c>
    </row>
    <row r="15" spans="1:11" s="41" customFormat="1" ht="25.5">
      <c r="A15" s="47">
        <v>18030000</v>
      </c>
      <c r="B15" s="43" t="s">
        <v>5</v>
      </c>
      <c r="C15" s="44">
        <v>45.4</v>
      </c>
      <c r="D15" s="44">
        <v>45.4</v>
      </c>
      <c r="E15" s="44">
        <v>8</v>
      </c>
      <c r="F15" s="51">
        <v>13</v>
      </c>
      <c r="G15" s="52">
        <v>13.2</v>
      </c>
      <c r="H15" s="44">
        <f t="shared" si="0"/>
        <v>5.199999999999999</v>
      </c>
      <c r="I15" s="44">
        <v>125.5</v>
      </c>
      <c r="J15" s="48">
        <v>9.7</v>
      </c>
      <c r="K15" s="44">
        <f t="shared" si="2"/>
        <v>3.5</v>
      </c>
    </row>
    <row r="16" spans="1:11" s="41" customFormat="1" ht="51">
      <c r="A16" s="47">
        <v>18040000</v>
      </c>
      <c r="B16" s="43" t="s">
        <v>3</v>
      </c>
      <c r="C16" s="44">
        <v>0</v>
      </c>
      <c r="D16" s="44">
        <v>0</v>
      </c>
      <c r="E16" s="44">
        <v>0</v>
      </c>
      <c r="F16" s="51">
        <v>0</v>
      </c>
      <c r="G16" s="52">
        <v>0</v>
      </c>
      <c r="H16" s="44">
        <f t="shared" si="0"/>
        <v>0</v>
      </c>
      <c r="I16" s="44">
        <v>0</v>
      </c>
      <c r="J16" s="48">
        <v>-5.8</v>
      </c>
      <c r="K16" s="44">
        <f t="shared" si="2"/>
        <v>5.8</v>
      </c>
    </row>
    <row r="17" spans="1:11" s="41" customFormat="1" ht="25.5">
      <c r="A17" s="47">
        <v>18050000</v>
      </c>
      <c r="B17" s="43" t="s">
        <v>10</v>
      </c>
      <c r="C17" s="44">
        <v>27500</v>
      </c>
      <c r="D17" s="44">
        <v>27500</v>
      </c>
      <c r="E17" s="44">
        <v>7760</v>
      </c>
      <c r="F17" s="51">
        <v>17467.8</v>
      </c>
      <c r="G17" s="52">
        <v>8723.6</v>
      </c>
      <c r="H17" s="44">
        <f t="shared" si="0"/>
        <v>963.6000000000004</v>
      </c>
      <c r="I17" s="44">
        <f>G17/E17*100</f>
        <v>112.41752577319588</v>
      </c>
      <c r="J17" s="64">
        <v>7111.7</v>
      </c>
      <c r="K17" s="44">
        <f t="shared" si="2"/>
        <v>1611.9000000000005</v>
      </c>
    </row>
    <row r="18" spans="1:11" s="41" customFormat="1" ht="76.5">
      <c r="A18" s="47">
        <v>21010000</v>
      </c>
      <c r="B18" s="43" t="s">
        <v>12</v>
      </c>
      <c r="C18" s="44">
        <v>375</v>
      </c>
      <c r="D18" s="44">
        <v>375</v>
      </c>
      <c r="E18" s="44">
        <v>375</v>
      </c>
      <c r="F18" s="51">
        <v>160</v>
      </c>
      <c r="G18" s="52">
        <v>921</v>
      </c>
      <c r="H18" s="44">
        <f t="shared" si="0"/>
        <v>546</v>
      </c>
      <c r="I18" s="44">
        <v>227.9</v>
      </c>
      <c r="J18" s="48">
        <v>301.5</v>
      </c>
      <c r="K18" s="44">
        <f t="shared" si="2"/>
        <v>619.5</v>
      </c>
    </row>
    <row r="19" spans="1:11" s="41" customFormat="1" ht="51">
      <c r="A19" s="47">
        <v>22010000</v>
      </c>
      <c r="B19" s="43" t="s">
        <v>13</v>
      </c>
      <c r="C19" s="44">
        <v>6300</v>
      </c>
      <c r="D19" s="44">
        <v>6300</v>
      </c>
      <c r="E19" s="44">
        <v>1755</v>
      </c>
      <c r="F19" s="51">
        <v>3066.6</v>
      </c>
      <c r="G19" s="52">
        <v>2135.7</v>
      </c>
      <c r="H19" s="44">
        <f t="shared" si="0"/>
        <v>380.6999999999998</v>
      </c>
      <c r="I19" s="44">
        <f t="shared" si="1"/>
        <v>121.69230769230768</v>
      </c>
      <c r="J19" s="48">
        <v>1239.7</v>
      </c>
      <c r="K19" s="44">
        <f t="shared" si="2"/>
        <v>895.9999999999998</v>
      </c>
    </row>
    <row r="20" spans="1:11" s="41" customFormat="1" ht="76.5">
      <c r="A20" s="45">
        <v>22080000</v>
      </c>
      <c r="B20" s="54" t="s">
        <v>14</v>
      </c>
      <c r="C20" s="55">
        <v>1100</v>
      </c>
      <c r="D20" s="55">
        <v>1100</v>
      </c>
      <c r="E20" s="55">
        <v>205</v>
      </c>
      <c r="F20" s="51">
        <v>788.2</v>
      </c>
      <c r="G20" s="52">
        <v>242.7</v>
      </c>
      <c r="H20" s="44">
        <f t="shared" si="0"/>
        <v>37.69999999999999</v>
      </c>
      <c r="I20" s="44">
        <f t="shared" si="1"/>
        <v>118.39024390243902</v>
      </c>
      <c r="J20" s="48">
        <v>300.2</v>
      </c>
      <c r="K20" s="44">
        <f t="shared" si="2"/>
        <v>-57.5</v>
      </c>
    </row>
    <row r="21" spans="1:11" s="41" customFormat="1" ht="25.5">
      <c r="A21" s="45">
        <v>22090000</v>
      </c>
      <c r="B21" s="65" t="s">
        <v>0</v>
      </c>
      <c r="C21" s="48">
        <v>100</v>
      </c>
      <c r="D21" s="48">
        <v>100</v>
      </c>
      <c r="E21" s="48">
        <v>22</v>
      </c>
      <c r="F21" s="48">
        <v>2288.3</v>
      </c>
      <c r="G21" s="52">
        <v>29.9</v>
      </c>
      <c r="H21" s="44">
        <f t="shared" si="0"/>
        <v>7.899999999999999</v>
      </c>
      <c r="I21" s="44">
        <f t="shared" si="1"/>
        <v>135.9090909090909</v>
      </c>
      <c r="J21" s="48">
        <v>31.4</v>
      </c>
      <c r="K21" s="44">
        <f t="shared" si="2"/>
        <v>-1.5</v>
      </c>
    </row>
    <row r="22" spans="1:11" s="41" customFormat="1" ht="25.5">
      <c r="A22" s="66">
        <v>22130000</v>
      </c>
      <c r="B22" s="67" t="s">
        <v>27</v>
      </c>
      <c r="C22" s="68">
        <v>6.2</v>
      </c>
      <c r="D22" s="68">
        <v>6.2</v>
      </c>
      <c r="E22" s="69">
        <v>0</v>
      </c>
      <c r="F22" s="70">
        <v>6</v>
      </c>
      <c r="G22" s="71">
        <v>0</v>
      </c>
      <c r="H22" s="44">
        <f t="shared" si="0"/>
        <v>0</v>
      </c>
      <c r="I22" s="44">
        <v>101.2</v>
      </c>
      <c r="J22" s="71">
        <v>0</v>
      </c>
      <c r="K22" s="44">
        <f t="shared" si="2"/>
        <v>0</v>
      </c>
    </row>
    <row r="23" spans="1:11" s="41" customFormat="1" ht="26.25" thickBot="1">
      <c r="A23" s="72">
        <v>24000000</v>
      </c>
      <c r="B23" s="73" t="s">
        <v>2</v>
      </c>
      <c r="C23" s="74">
        <v>548.8</v>
      </c>
      <c r="D23" s="74">
        <v>548.8</v>
      </c>
      <c r="E23" s="74">
        <v>90</v>
      </c>
      <c r="F23" s="75">
        <v>830.9</v>
      </c>
      <c r="G23" s="76">
        <v>361.1</v>
      </c>
      <c r="H23" s="77">
        <f t="shared" si="0"/>
        <v>271.1</v>
      </c>
      <c r="I23" s="77">
        <f t="shared" si="1"/>
        <v>401.22222222222223</v>
      </c>
      <c r="J23" s="74">
        <v>384.1</v>
      </c>
      <c r="K23" s="77">
        <f t="shared" si="2"/>
        <v>-23</v>
      </c>
    </row>
    <row r="24" spans="1:11" ht="68.25" thickBot="1">
      <c r="A24" s="33"/>
      <c r="B24" s="30" t="s">
        <v>18</v>
      </c>
      <c r="C24" s="9">
        <f>C7+C8+C9+C10+C18+C19+C23+C22+C20+C21</f>
        <v>258205.4</v>
      </c>
      <c r="D24" s="19">
        <f>D7+D8+D9+D10+D18+D19+D23+D22+D20+D21</f>
        <v>258205.4</v>
      </c>
      <c r="E24" s="9">
        <f>E7+E8+E9+E10+E18+E19+E20+E21+E22+E23</f>
        <v>60508</v>
      </c>
      <c r="F24" s="9">
        <f>F7+F8+F9+F10+F18+F19+F23+F22+F20+F21</f>
        <v>148574.8</v>
      </c>
      <c r="G24" s="19">
        <f>G7+G8+G9+G10+G18+G19+G23+G22+G20+G21</f>
        <v>64864.09999999999</v>
      </c>
      <c r="H24" s="34">
        <f t="shared" si="0"/>
        <v>4356.099999999991</v>
      </c>
      <c r="I24" s="34">
        <f t="shared" si="1"/>
        <v>107.19921332716333</v>
      </c>
      <c r="J24" s="9">
        <f>J7+J8+J9+J10+J18+J19+J23+J22+J20+J21</f>
        <v>55135.7</v>
      </c>
      <c r="K24" s="34">
        <f t="shared" si="2"/>
        <v>9728.399999999994</v>
      </c>
    </row>
    <row r="25" spans="1:11" ht="33.75">
      <c r="A25" s="32"/>
      <c r="B25" s="7"/>
      <c r="C25" s="7"/>
      <c r="D25" s="7"/>
      <c r="E25" s="21"/>
      <c r="F25" s="21"/>
      <c r="G25" s="21"/>
      <c r="H25" s="21"/>
      <c r="I25" s="21"/>
      <c r="J25" s="21"/>
      <c r="K25" s="20"/>
    </row>
    <row r="26" spans="1:11" ht="47.25" thickBot="1">
      <c r="A26" s="80" t="s">
        <v>34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s="41" customFormat="1" ht="25.5">
      <c r="A27" s="35">
        <v>19010000</v>
      </c>
      <c r="B27" s="37" t="s">
        <v>11</v>
      </c>
      <c r="C27" s="38">
        <v>80</v>
      </c>
      <c r="D27" s="38">
        <v>80</v>
      </c>
      <c r="E27" s="39">
        <v>12.2</v>
      </c>
      <c r="F27" s="39">
        <v>54.9</v>
      </c>
      <c r="G27" s="40">
        <v>24.4</v>
      </c>
      <c r="H27" s="39">
        <f aca="true" t="shared" si="4" ref="H27:H32">G27-E27</f>
        <v>12.2</v>
      </c>
      <c r="I27" s="38">
        <f aca="true" t="shared" si="5" ref="I27:I32">G27/D27*100</f>
        <v>30.5</v>
      </c>
      <c r="J27" s="39">
        <v>18.3</v>
      </c>
      <c r="K27" s="39">
        <f>G27-J27</f>
        <v>6.099999999999998</v>
      </c>
    </row>
    <row r="28" spans="1:11" s="41" customFormat="1" ht="76.5">
      <c r="A28" s="42">
        <v>24170000</v>
      </c>
      <c r="B28" s="43" t="s">
        <v>19</v>
      </c>
      <c r="C28" s="44">
        <v>300</v>
      </c>
      <c r="D28" s="44">
        <v>300</v>
      </c>
      <c r="E28" s="45">
        <v>10</v>
      </c>
      <c r="F28" s="44">
        <v>265</v>
      </c>
      <c r="G28" s="46">
        <v>291.4</v>
      </c>
      <c r="H28" s="47">
        <f t="shared" si="4"/>
        <v>281.4</v>
      </c>
      <c r="I28" s="48">
        <f t="shared" si="5"/>
        <v>97.13333333333333</v>
      </c>
      <c r="J28" s="47">
        <v>94.3</v>
      </c>
      <c r="K28" s="47">
        <f>G28-J28</f>
        <v>197.09999999999997</v>
      </c>
    </row>
    <row r="29" spans="1:11" s="41" customFormat="1" ht="51">
      <c r="A29" s="36">
        <v>25000000</v>
      </c>
      <c r="B29" s="43" t="s">
        <v>20</v>
      </c>
      <c r="C29" s="44">
        <v>11138</v>
      </c>
      <c r="D29" s="44">
        <v>11138</v>
      </c>
      <c r="E29" s="45">
        <v>2784.5</v>
      </c>
      <c r="F29" s="44">
        <v>7005.7</v>
      </c>
      <c r="G29" s="46">
        <v>3599.5</v>
      </c>
      <c r="H29" s="47">
        <f t="shared" si="4"/>
        <v>815</v>
      </c>
      <c r="I29" s="48">
        <f t="shared" si="5"/>
        <v>32.317292152989765</v>
      </c>
      <c r="J29" s="49">
        <v>2517.8</v>
      </c>
      <c r="K29" s="47">
        <f>G29-J29</f>
        <v>1081.6999999999998</v>
      </c>
    </row>
    <row r="30" spans="1:11" s="41" customFormat="1" ht="76.5">
      <c r="A30" s="36">
        <v>31030000</v>
      </c>
      <c r="B30" s="43" t="s">
        <v>29</v>
      </c>
      <c r="C30" s="44">
        <v>800</v>
      </c>
      <c r="D30" s="44">
        <v>800</v>
      </c>
      <c r="E30" s="45">
        <v>0</v>
      </c>
      <c r="F30" s="44">
        <v>750</v>
      </c>
      <c r="G30" s="46">
        <v>0</v>
      </c>
      <c r="H30" s="47">
        <f t="shared" si="4"/>
        <v>0</v>
      </c>
      <c r="I30" s="48">
        <f t="shared" si="5"/>
        <v>0</v>
      </c>
      <c r="J30" s="47">
        <v>404.4</v>
      </c>
      <c r="K30" s="47">
        <f>G30-J30</f>
        <v>-404.4</v>
      </c>
    </row>
    <row r="31" spans="1:11" s="41" customFormat="1" ht="26.25" thickBot="1">
      <c r="A31" s="36">
        <v>33010000</v>
      </c>
      <c r="B31" s="43" t="s">
        <v>21</v>
      </c>
      <c r="C31" s="44">
        <v>900</v>
      </c>
      <c r="D31" s="44">
        <v>900</v>
      </c>
      <c r="E31" s="45">
        <v>100</v>
      </c>
      <c r="F31" s="44"/>
      <c r="G31" s="46">
        <v>435.1</v>
      </c>
      <c r="H31" s="47">
        <f t="shared" si="4"/>
        <v>335.1</v>
      </c>
      <c r="I31" s="48">
        <f t="shared" si="5"/>
        <v>48.34444444444445</v>
      </c>
      <c r="J31" s="47">
        <v>1383.3</v>
      </c>
      <c r="K31" s="47">
        <f>G31-J31</f>
        <v>-948.1999999999999</v>
      </c>
    </row>
    <row r="32" spans="1:11" ht="67.5" thickBot="1">
      <c r="A32" s="29"/>
      <c r="B32" s="30" t="s">
        <v>22</v>
      </c>
      <c r="C32" s="8">
        <f>SUM(C27:C31)</f>
        <v>13218</v>
      </c>
      <c r="D32" s="8">
        <f>SUM(D27:D31)</f>
        <v>13218</v>
      </c>
      <c r="E32" s="8">
        <f>SUM(E27:E31)</f>
        <v>2906.7</v>
      </c>
      <c r="F32" s="9">
        <f>SUM(F27:F31)</f>
        <v>8075.599999999999</v>
      </c>
      <c r="G32" s="19">
        <f>SUM(G27:G31)</f>
        <v>4350.400000000001</v>
      </c>
      <c r="H32" s="31">
        <f t="shared" si="4"/>
        <v>1443.7000000000007</v>
      </c>
      <c r="I32" s="31">
        <f t="shared" si="5"/>
        <v>32.91269481010743</v>
      </c>
      <c r="J32" s="8">
        <f>SUM(J27:J31)</f>
        <v>4418.1</v>
      </c>
      <c r="K32" s="8">
        <f>SUM(K27:K31)</f>
        <v>-67.70000000000005</v>
      </c>
    </row>
    <row r="33" spans="1:11" ht="34.5" thickBot="1">
      <c r="A33" s="22"/>
      <c r="B33" s="23"/>
      <c r="C33" s="24"/>
      <c r="D33" s="25"/>
      <c r="E33" s="25"/>
      <c r="F33" s="26">
        <f>SUM(F28:F32)</f>
        <v>16096.3</v>
      </c>
      <c r="G33" s="26"/>
      <c r="H33" s="27"/>
      <c r="I33" s="27"/>
      <c r="J33" s="25"/>
      <c r="K33" s="28"/>
    </row>
    <row r="35" spans="2:5" ht="33.75">
      <c r="B35" s="18"/>
      <c r="C35" s="18"/>
      <c r="D35" s="17"/>
      <c r="E35" s="17"/>
    </row>
    <row r="36" spans="2:5" ht="18">
      <c r="B36" s="17"/>
      <c r="C36" s="17"/>
      <c r="D36" s="17"/>
      <c r="E36" s="17"/>
    </row>
    <row r="37" spans="2:5" ht="18">
      <c r="B37" s="17"/>
      <c r="C37" s="17"/>
      <c r="D37" s="17"/>
      <c r="E37" s="17"/>
    </row>
  </sheetData>
  <sheetProtection/>
  <mergeCells count="3">
    <mergeCell ref="A1:K1"/>
    <mergeCell ref="A5:K5"/>
    <mergeCell ref="A26:K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Finviddil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ita</cp:lastModifiedBy>
  <cp:lastPrinted>2018-04-26T12:24:00Z</cp:lastPrinted>
  <dcterms:created xsi:type="dcterms:W3CDTF">2002-01-17T13:55:09Z</dcterms:created>
  <dcterms:modified xsi:type="dcterms:W3CDTF">2018-04-26T12:50:49Z</dcterms:modified>
  <cp:category/>
  <cp:version/>
  <cp:contentType/>
  <cp:contentStatus/>
</cp:coreProperties>
</file>